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tlpgk-sv\TokyoLPG\17_関液協運営管理\2026_自主保安チェックシート\"/>
    </mc:Choice>
  </mc:AlternateContent>
  <xr:revisionPtr revIDLastSave="0" documentId="8_{7BA4A1D9-5085-4A82-A02E-18F3304885D9}" xr6:coauthVersionLast="47" xr6:coauthVersionMax="47" xr10:uidLastSave="{00000000-0000-0000-0000-000000000000}"/>
  <bookViews>
    <workbookView xWindow="28680" yWindow="-120" windowWidth="24240" windowHeight="13020" tabRatio="553" activeTab="1" xr2:uid="{00000000-000D-0000-FFFF-FFFF00000000}"/>
  </bookViews>
  <sheets>
    <sheet name="表彰申告書" sheetId="8" r:id="rId1"/>
    <sheet name="自主保安活動チェックシート入力用 " sheetId="9" r:id="rId2"/>
    <sheet name="自主保安活動チェックシート" sheetId="11" r:id="rId3"/>
    <sheet name="本社集計用" sheetId="6" r:id="rId4"/>
  </sheets>
  <definedNames>
    <definedName name="_xlnm.Print_Area" localSheetId="2">自主保安活動チェックシート!$A$1:$F$80</definedName>
    <definedName name="_xlnm.Print_Area" localSheetId="1">'自主保安活動チェックシート入力用 '!$A$4:$K$126</definedName>
    <definedName name="_xlnm.Print_Area" localSheetId="0">表彰申告書!$A$1:$K$58</definedName>
    <definedName name="_xlnm.Print_Area" localSheetId="3">本社集計用!$A$1:$BE$8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<sst xmlns="http://schemas.openxmlformats.org/spreadsheetml/2006/main" count="735" uniqueCount="327">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</sst>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0" fontId="3" fillId="0" borderId="69" xfId="0" applyFont="1" applyBorder="1" applyAlignment="1">
      <alignment horizontal="left" vertical="center" wrapText="1"/>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0" fontId="7" fillId="0" borderId="59" xfId="0" applyFont="1" applyBorder="1" applyAlignment="1">
      <alignment horizontal="left" vertical="center" wrapText="1"/>
    </xf>
    <xf numFmtId="0" fontId="7" fillId="0" borderId="62" xfId="0" applyFont="1" applyBorder="1" applyAlignment="1">
      <alignment horizontal="left"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63" xfId="0" applyNumberFormat="1" applyFont="1" applyBorder="1" applyAlignment="1">
      <alignment horizontal="center" vertical="center" wrapText="1" shrinkToFit="1"/>
    </xf>
    <xf numFmtId="176" fontId="3" fillId="0" borderId="14" xfId="0" applyNumberFormat="1" applyFont="1" applyBorder="1" applyAlignment="1">
      <alignment horizontal="center" vertical="center" wrapText="1" shrinkToFi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7" fillId="0" borderId="67" xfId="0" applyFont="1" applyBorder="1" applyAlignment="1">
      <alignment horizontal="left" vertical="center"/>
    </xf>
    <xf numFmtId="0" fontId="3" fillId="0" borderId="50" xfId="0" applyFont="1" applyBorder="1" applyAlignment="1">
      <alignment horizontal="left" vertical="center"/>
    </xf>
    <xf numFmtId="0" fontId="3" fillId="0" borderId="54" xfId="0" applyFont="1" applyBorder="1" applyAlignment="1">
      <alignment horizontal="left" vertical="center"/>
    </xf>
    <xf numFmtId="0" fontId="7" fillId="0" borderId="68"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50" xfId="0" applyFont="1" applyBorder="1" applyAlignment="1">
      <alignment horizontal="left" vertical="center" wrapText="1"/>
    </xf>
    <xf numFmtId="0" fontId="7" fillId="0" borderId="18" xfId="0" applyFont="1" applyBorder="1" applyAlignment="1">
      <alignment horizontal="left" vertical="center" wrapText="1"/>
    </xf>
    <xf numFmtId="0" fontId="7" fillId="0" borderId="45"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0" fontId="3" fillId="0" borderId="50" xfId="0" applyFont="1" applyBorder="1" applyAlignment="1">
      <alignment horizontal="left" vertical="center" wrapText="1"/>
    </xf>
    <xf numFmtId="0" fontId="7" fillId="0" borderId="19"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49" fontId="5" fillId="0" borderId="21"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7" fillId="0" borderId="43" xfId="0" applyFont="1" applyBorder="1" applyAlignment="1">
      <alignment horizontal="left" vertical="center" wrapTex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38" fontId="5" fillId="2" borderId="17" xfId="1" applyFont="1" applyFill="1" applyBorder="1" applyAlignment="1">
      <alignment horizontal="right" vertical="center" shrinkToFi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7" fillId="0" borderId="37" xfId="0" applyFont="1" applyBorder="1" applyAlignment="1">
      <alignment horizontal="left" vertical="center" wrapText="1"/>
    </xf>
    <xf numFmtId="0" fontId="7" fillId="0" borderId="50" xfId="0" applyFont="1" applyBorder="1" applyAlignment="1">
      <alignment horizontal="left" vertical="center"/>
    </xf>
    <xf numFmtId="49" fontId="5" fillId="0" borderId="62"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38" fontId="5" fillId="2" borderId="37" xfId="1" applyFont="1" applyFill="1" applyBorder="1" applyAlignment="1">
      <alignment horizontal="right" vertical="center" shrinkToFit="1"/>
    </xf>
    <xf numFmtId="0" fontId="7" fillId="0" borderId="19" xfId="0" applyFont="1" applyBorder="1" applyAlignment="1">
      <alignment vertical="center" wrapText="1"/>
    </xf>
    <xf numFmtId="0" fontId="3" fillId="0" borderId="45" xfId="0" applyFont="1" applyBorder="1" applyAlignment="1">
      <alignmen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3"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176" fontId="5" fillId="0" borderId="45" xfId="0" applyNumberFormat="1" applyFont="1" applyBorder="1" applyAlignment="1">
      <alignment horizontal="center" vertical="center" shrinkToFit="1"/>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7" fillId="0" borderId="65" xfId="0" applyNumberFormat="1" applyFont="1" applyBorder="1" applyAlignment="1">
      <alignment horizontal="center" vertical="center" wrapText="1" shrinkToFit="1"/>
    </xf>
    <xf numFmtId="176" fontId="7" fillId="0" borderId="44"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0" xfId="0" applyFont="1" applyAlignment="1">
      <alignment horizontal="left"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30" xfId="0" applyFont="1" applyBorder="1" applyAlignment="1">
      <alignment horizontal="left" vertical="center" wrapText="1"/>
    </xf>
    <xf numFmtId="0" fontId="7" fillId="0" borderId="57" xfId="0" applyFont="1" applyBorder="1" applyAlignment="1">
      <alignment horizontal="left" vertical="center"/>
    </xf>
    <xf numFmtId="0" fontId="7" fillId="0" borderId="54" xfId="0" applyFont="1" applyBorder="1" applyAlignment="1">
      <alignment horizontal="left" vertical="center"/>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0" fontId="7" fillId="3" borderId="5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176" fontId="12" fillId="3" borderId="1" xfId="0" applyNumberFormat="1"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3" xfId="0" applyFont="1" applyFill="1" applyBorder="1" applyAlignment="1">
      <alignment horizontal="left" vertical="center" wrapText="1"/>
    </xf>
    <xf numFmtId="0" fontId="7" fillId="3" borderId="57"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15" xfId="1" applyFont="1" applyFill="1" applyBorder="1" applyAlignment="1">
      <alignment horizontal="center" vertical="center" wrapText="1"/>
    </xf>
    <xf numFmtId="38" fontId="1" fillId="4" borderId="16"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15"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97"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9</xdr:row>
      <xdr:rowOff>26504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15200" y="331304"/>
          <a:ext cx="1353108" cy="1186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endParaRPr kumimoji="1" lang="en-US" altLang="ja-JP" sz="1100"/>
        </a:p>
        <a:p>
          <a:endParaRPr kumimoji="1" lang="en-US" altLang="ja-JP" sz="1100"/>
        </a:p>
        <a:p>
          <a:r>
            <a:rPr kumimoji="1" lang="ja-JP" altLang="en-US" sz="1100"/>
            <a:t>ダブルクリックするワード入力ができるようになります。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679450</xdr:colOff>
          <xdr:row>0</xdr:row>
          <xdr:rowOff>38100</xdr:rowOff>
        </xdr:from>
        <xdr:to>
          <xdr:col>10</xdr:col>
          <xdr:colOff>177800</xdr:colOff>
          <xdr:row>57</xdr:row>
          <xdr:rowOff>31750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115" zoomScaleNormal="100" zoomScaleSheetLayoutView="115" workbookViewId="0">
      <selection sqref="A1:O58"/>
    </sheetView>
  </sheetViews>
  <sheetFormatPr defaultRowHeight="13" x14ac:dyDescent="0.2"/>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679450</xdr:colOff>
                <xdr:row>0</xdr:row>
                <xdr:rowOff>38100</xdr:rowOff>
              </from>
              <to>
                <xdr:col>10</xdr:col>
                <xdr:colOff>177800</xdr:colOff>
                <xdr:row>57</xdr:row>
                <xdr:rowOff>31750</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zoomScale="55" zoomScaleNormal="70" zoomScaleSheetLayoutView="55" zoomScalePageLayoutView="71" workbookViewId="0">
      <selection activeCell="E15" sqref="E15:F15"/>
    </sheetView>
  </sheetViews>
  <sheetFormatPr defaultColWidth="9" defaultRowHeight="5.75" customHeight="1" x14ac:dyDescent="0.2"/>
  <cols>
    <col min="1" max="1" width="1.81640625" style="1" customWidth="1"/>
    <col min="2" max="2" width="3" style="125" customWidth="1"/>
    <col min="3" max="3" width="17.08984375" style="3" customWidth="1"/>
    <col min="4" max="4" width="42.453125" style="1" customWidth="1"/>
    <col min="5" max="5" width="4.36328125" style="2" customWidth="1"/>
    <col min="6" max="6" width="46.6328125" style="3" customWidth="1"/>
    <col min="7" max="7" width="10.1796875" style="4" customWidth="1"/>
    <col min="8" max="8" width="4.90625" style="5" customWidth="1"/>
    <col min="9" max="9" width="4.90625" style="6" customWidth="1"/>
    <col min="10" max="10" width="12.1796875" style="4" customWidth="1"/>
    <col min="11" max="11" width="1.6328125" style="4" customWidth="1"/>
    <col min="12" max="12" width="2.6328125" style="203" customWidth="1"/>
    <col min="13" max="13" width="9.81640625" style="1" customWidth="1"/>
    <col min="14" max="16384" width="9" style="1"/>
  </cols>
  <sheetData>
    <row r="1" spans="2:14" ht="30" customHeight="1" x14ac:dyDescent="0.2"/>
    <row r="2" spans="2:14" ht="30" customHeight="1" x14ac:dyDescent="0.2"/>
    <row r="3" spans="2:14" ht="30" customHeight="1" x14ac:dyDescent="0.2"/>
    <row r="4" spans="2:14" ht="15" customHeight="1" x14ac:dyDescent="0.2">
      <c r="B4" s="451"/>
      <c r="C4" s="451"/>
    </row>
    <row r="5" spans="2:14" ht="47.5" customHeight="1" x14ac:dyDescent="0.2">
      <c r="B5" s="7" t="s">
        <v>42</v>
      </c>
      <c r="C5" s="8"/>
      <c r="F5" s="195" t="s">
        <v>159</v>
      </c>
      <c r="G5" s="452"/>
      <c r="H5" s="452"/>
      <c r="I5" s="452"/>
      <c r="J5" s="452"/>
      <c r="K5" s="205"/>
    </row>
    <row r="6" spans="2:14" ht="28.5" customHeight="1" x14ac:dyDescent="0.2">
      <c r="B6" s="7"/>
      <c r="C6" s="8"/>
      <c r="F6" s="198" t="s">
        <v>118</v>
      </c>
      <c r="G6" s="453"/>
      <c r="H6" s="453"/>
      <c r="I6" s="453"/>
      <c r="J6" s="453"/>
      <c r="K6" s="205"/>
    </row>
    <row r="7" spans="2:14" ht="28.5" customHeight="1" x14ac:dyDescent="0.2">
      <c r="B7" s="7"/>
      <c r="C7" s="8"/>
      <c r="F7" s="198" t="s">
        <v>119</v>
      </c>
      <c r="G7" s="453"/>
      <c r="H7" s="453"/>
      <c r="I7" s="453"/>
      <c r="J7" s="453"/>
      <c r="K7" s="205"/>
    </row>
    <row r="8" spans="2:14" ht="42.75" customHeight="1" x14ac:dyDescent="0.2">
      <c r="B8" s="454" t="s">
        <v>108</v>
      </c>
      <c r="C8" s="454"/>
      <c r="D8" s="454"/>
      <c r="E8" s="454"/>
      <c r="F8" s="454"/>
      <c r="G8" s="454"/>
      <c r="H8" s="454"/>
      <c r="I8" s="454"/>
      <c r="J8" s="454"/>
      <c r="K8" s="142"/>
      <c r="L8" s="143"/>
      <c r="M8" s="143"/>
      <c r="N8" s="134"/>
    </row>
    <row r="9" spans="2:14" ht="22.5" customHeight="1" x14ac:dyDescent="0.2">
      <c r="B9" s="128" t="s">
        <v>0</v>
      </c>
    </row>
    <row r="10" spans="2:14" ht="20.25" customHeight="1" x14ac:dyDescent="0.2">
      <c r="B10" s="135" t="s">
        <v>70</v>
      </c>
      <c r="C10" s="136"/>
      <c r="D10" s="10"/>
      <c r="E10" s="3"/>
      <c r="F10" s="4"/>
      <c r="H10" s="6"/>
      <c r="I10" s="4"/>
      <c r="J10" s="1"/>
      <c r="K10" s="1"/>
    </row>
    <row r="11" spans="2:14" ht="20.25" customHeight="1" thickBot="1" x14ac:dyDescent="0.25">
      <c r="B11" s="135" t="s">
        <v>80</v>
      </c>
      <c r="C11" s="136"/>
      <c r="D11" s="10"/>
      <c r="E11" s="3"/>
      <c r="F11" s="4"/>
      <c r="H11" s="6"/>
      <c r="I11" s="4"/>
      <c r="J11" s="1"/>
      <c r="K11" s="1"/>
    </row>
    <row r="12" spans="2:14" s="14" customFormat="1" ht="37.5" customHeight="1" thickBot="1" x14ac:dyDescent="0.25">
      <c r="B12" s="522" t="s">
        <v>16</v>
      </c>
      <c r="C12" s="523"/>
      <c r="D12" s="212" t="s">
        <v>2</v>
      </c>
      <c r="E12" s="521" t="s">
        <v>6</v>
      </c>
      <c r="F12" s="521"/>
      <c r="G12" s="11" t="s">
        <v>98</v>
      </c>
      <c r="H12" s="520" t="s">
        <v>7</v>
      </c>
      <c r="I12" s="520"/>
      <c r="J12" s="12" t="s">
        <v>3</v>
      </c>
      <c r="K12" s="13"/>
      <c r="L12" s="203"/>
    </row>
    <row r="13" spans="2:14" s="14" customFormat="1" ht="24.75" customHeight="1" x14ac:dyDescent="0.2">
      <c r="B13" s="15" t="s">
        <v>44</v>
      </c>
      <c r="C13" s="16"/>
      <c r="D13" s="17"/>
      <c r="E13" s="18"/>
      <c r="F13" s="17"/>
      <c r="G13" s="19"/>
      <c r="H13" s="20"/>
      <c r="I13" s="21"/>
      <c r="J13" s="348"/>
      <c r="K13" s="23"/>
      <c r="L13" s="203"/>
    </row>
    <row r="14" spans="2:14" ht="69.900000000000006" customHeight="1" x14ac:dyDescent="0.2">
      <c r="B14" s="475" t="s">
        <v>45</v>
      </c>
      <c r="C14" s="460" t="s">
        <v>56</v>
      </c>
      <c r="D14" s="489" t="s">
        <v>27</v>
      </c>
      <c r="E14" s="537" t="s">
        <v>17</v>
      </c>
      <c r="F14" s="538"/>
      <c r="G14" s="24">
        <v>2</v>
      </c>
      <c r="H14" s="149"/>
      <c r="I14" s="25" t="s">
        <v>8</v>
      </c>
      <c r="J14" s="26" t="s">
        <v>33</v>
      </c>
      <c r="K14" s="27"/>
    </row>
    <row r="15" spans="2:14" ht="69.900000000000006" customHeight="1" x14ac:dyDescent="0.2">
      <c r="B15" s="491"/>
      <c r="C15" s="499"/>
      <c r="D15" s="492"/>
      <c r="E15" s="516" t="s">
        <v>18</v>
      </c>
      <c r="F15" s="517"/>
      <c r="G15" s="28">
        <v>2</v>
      </c>
      <c r="H15" s="150"/>
      <c r="I15" s="29" t="s">
        <v>8</v>
      </c>
      <c r="J15" s="30" t="s">
        <v>33</v>
      </c>
      <c r="K15" s="27"/>
    </row>
    <row r="16" spans="2:14" ht="69.900000000000006" customHeight="1" x14ac:dyDescent="0.2">
      <c r="B16" s="476"/>
      <c r="C16" s="462"/>
      <c r="D16" s="490"/>
      <c r="E16" s="518" t="s">
        <v>19</v>
      </c>
      <c r="F16" s="519"/>
      <c r="G16" s="31">
        <v>2</v>
      </c>
      <c r="H16" s="301"/>
      <c r="I16" s="32" t="s">
        <v>8</v>
      </c>
      <c r="J16" s="279" t="s">
        <v>33</v>
      </c>
      <c r="K16" s="27"/>
      <c r="M16" s="33"/>
    </row>
    <row r="17" spans="2:13" ht="21" customHeight="1" thickBot="1" x14ac:dyDescent="0.25">
      <c r="B17" s="534" t="s">
        <v>37</v>
      </c>
      <c r="C17" s="535"/>
      <c r="D17" s="535"/>
      <c r="E17" s="535"/>
      <c r="F17" s="535"/>
      <c r="G17" s="535"/>
      <c r="H17" s="535"/>
      <c r="I17" s="535"/>
      <c r="J17" s="536"/>
      <c r="K17" s="34"/>
    </row>
    <row r="18" spans="2:13" ht="9" customHeight="1" thickBot="1" x14ac:dyDescent="0.25">
      <c r="B18" s="1"/>
      <c r="C18" s="1"/>
      <c r="E18" s="1"/>
      <c r="F18" s="1"/>
      <c r="G18" s="1"/>
      <c r="H18" s="1"/>
      <c r="I18" s="1"/>
      <c r="J18" s="1"/>
      <c r="K18" s="1"/>
      <c r="L18" s="1"/>
    </row>
    <row r="19" spans="2:13" ht="24.75" customHeight="1" x14ac:dyDescent="0.2">
      <c r="B19" s="15" t="s">
        <v>85</v>
      </c>
      <c r="C19" s="16"/>
      <c r="D19" s="16"/>
      <c r="E19" s="18"/>
      <c r="F19" s="17"/>
      <c r="G19" s="19"/>
      <c r="H19" s="20"/>
      <c r="I19" s="21"/>
      <c r="J19" s="22"/>
      <c r="K19" s="23"/>
    </row>
    <row r="20" spans="2:13" ht="60" customHeight="1" x14ac:dyDescent="0.2">
      <c r="B20" s="570" t="s">
        <v>45</v>
      </c>
      <c r="C20" s="460" t="s">
        <v>66</v>
      </c>
      <c r="D20" s="35" t="s">
        <v>274</v>
      </c>
      <c r="E20" s="470" t="s">
        <v>275</v>
      </c>
      <c r="F20" s="472"/>
      <c r="G20" s="28">
        <v>1</v>
      </c>
      <c r="H20" s="150"/>
      <c r="I20" s="29" t="s">
        <v>8</v>
      </c>
      <c r="J20" s="30" t="s">
        <v>93</v>
      </c>
      <c r="K20" s="27"/>
    </row>
    <row r="21" spans="2:13" ht="37.5" customHeight="1" x14ac:dyDescent="0.2">
      <c r="B21" s="532"/>
      <c r="C21" s="499"/>
      <c r="D21" s="489" t="s">
        <v>67</v>
      </c>
      <c r="E21" s="281" t="s">
        <v>45</v>
      </c>
      <c r="F21" s="36" t="s">
        <v>35</v>
      </c>
      <c r="G21" s="514">
        <v>2</v>
      </c>
      <c r="H21" s="422"/>
      <c r="I21" s="511" t="s">
        <v>8</v>
      </c>
      <c r="J21" s="505" t="s">
        <v>95</v>
      </c>
      <c r="K21" s="27"/>
      <c r="L21" s="455"/>
      <c r="M21" s="3"/>
    </row>
    <row r="22" spans="2:13" ht="44.25" customHeight="1" x14ac:dyDescent="0.2">
      <c r="B22" s="532"/>
      <c r="C22" s="499"/>
      <c r="D22" s="492"/>
      <c r="E22" s="281" t="s">
        <v>46</v>
      </c>
      <c r="F22" s="36" t="s">
        <v>47</v>
      </c>
      <c r="G22" s="515"/>
      <c r="H22" s="509"/>
      <c r="I22" s="512"/>
      <c r="J22" s="510"/>
      <c r="K22" s="27"/>
      <c r="L22" s="456"/>
    </row>
    <row r="23" spans="2:13" ht="37.5" customHeight="1" x14ac:dyDescent="0.2">
      <c r="B23" s="532"/>
      <c r="C23" s="499"/>
      <c r="D23" s="492"/>
      <c r="E23" s="281" t="s">
        <v>48</v>
      </c>
      <c r="F23" s="36" t="s">
        <v>34</v>
      </c>
      <c r="G23" s="515"/>
      <c r="H23" s="509"/>
      <c r="I23" s="512"/>
      <c r="J23" s="510"/>
      <c r="K23" s="27"/>
      <c r="L23" s="456"/>
    </row>
    <row r="24" spans="2:13" ht="44.25" customHeight="1" x14ac:dyDescent="0.2">
      <c r="B24" s="532"/>
      <c r="C24" s="499"/>
      <c r="D24" s="504"/>
      <c r="E24" s="281" t="s">
        <v>49</v>
      </c>
      <c r="F24" s="284" t="s">
        <v>50</v>
      </c>
      <c r="G24" s="515"/>
      <c r="H24" s="509"/>
      <c r="I24" s="512"/>
      <c r="J24" s="510"/>
      <c r="K24" s="27"/>
      <c r="L24" s="456"/>
    </row>
    <row r="25" spans="2:13" ht="71.25" customHeight="1" x14ac:dyDescent="0.2">
      <c r="B25" s="571"/>
      <c r="C25" s="462"/>
      <c r="D25" s="37" t="s">
        <v>94</v>
      </c>
      <c r="E25" s="282" t="s">
        <v>43</v>
      </c>
      <c r="F25" s="137"/>
      <c r="G25" s="38">
        <v>1</v>
      </c>
      <c r="H25" s="423"/>
      <c r="I25" s="513"/>
      <c r="J25" s="506"/>
      <c r="K25" s="39"/>
      <c r="L25" s="456"/>
    </row>
    <row r="26" spans="2:13" ht="75" customHeight="1" x14ac:dyDescent="0.2">
      <c r="B26" s="475" t="s">
        <v>46</v>
      </c>
      <c r="C26" s="460" t="s">
        <v>276</v>
      </c>
      <c r="D26" s="35" t="s">
        <v>185</v>
      </c>
      <c r="E26" s="470" t="s">
        <v>324</v>
      </c>
      <c r="F26" s="471"/>
      <c r="G26" s="40">
        <v>2</v>
      </c>
      <c r="H26" s="151"/>
      <c r="I26" s="41" t="s">
        <v>8</v>
      </c>
      <c r="J26" s="42" t="s">
        <v>33</v>
      </c>
      <c r="K26" s="27"/>
    </row>
    <row r="27" spans="2:13" ht="113.15" customHeight="1" x14ac:dyDescent="0.2">
      <c r="B27" s="491"/>
      <c r="C27" s="499"/>
      <c r="D27" s="43" t="s">
        <v>52</v>
      </c>
      <c r="E27" s="459" t="s">
        <v>100</v>
      </c>
      <c r="F27" s="460"/>
      <c r="G27" s="44">
        <v>2</v>
      </c>
      <c r="H27" s="422"/>
      <c r="I27" s="507" t="s">
        <v>8</v>
      </c>
      <c r="J27" s="505" t="s">
        <v>95</v>
      </c>
      <c r="K27" s="27"/>
      <c r="L27" s="455"/>
      <c r="M27" s="3"/>
    </row>
    <row r="28" spans="2:13" ht="72.75" customHeight="1" x14ac:dyDescent="0.2">
      <c r="B28" s="476"/>
      <c r="C28" s="462"/>
      <c r="D28" s="37" t="s">
        <v>94</v>
      </c>
      <c r="E28" s="282" t="s">
        <v>43</v>
      </c>
      <c r="F28" s="137"/>
      <c r="G28" s="45">
        <v>1</v>
      </c>
      <c r="H28" s="423"/>
      <c r="I28" s="508"/>
      <c r="J28" s="506"/>
      <c r="K28" s="39"/>
      <c r="L28" s="456"/>
    </row>
    <row r="29" spans="2:13" ht="60" customHeight="1" x14ac:dyDescent="0.2">
      <c r="B29" s="475" t="s">
        <v>48</v>
      </c>
      <c r="C29" s="460" t="s">
        <v>26</v>
      </c>
      <c r="D29" s="35" t="s">
        <v>277</v>
      </c>
      <c r="E29" s="449" t="s">
        <v>278</v>
      </c>
      <c r="F29" s="450"/>
      <c r="G29" s="46">
        <v>1</v>
      </c>
      <c r="H29" s="151"/>
      <c r="I29" s="47" t="s">
        <v>8</v>
      </c>
      <c r="J29" s="48" t="s">
        <v>93</v>
      </c>
      <c r="K29" s="39"/>
      <c r="L29" s="204"/>
    </row>
    <row r="30" spans="2:13" ht="60" customHeight="1" x14ac:dyDescent="0.2">
      <c r="B30" s="498"/>
      <c r="C30" s="499"/>
      <c r="D30" s="67" t="s">
        <v>186</v>
      </c>
      <c r="E30" s="459" t="s">
        <v>279</v>
      </c>
      <c r="F30" s="460"/>
      <c r="G30" s="283">
        <v>2</v>
      </c>
      <c r="H30" s="151"/>
      <c r="I30" s="47" t="s">
        <v>8</v>
      </c>
      <c r="J30" s="304" t="s">
        <v>33</v>
      </c>
      <c r="K30" s="39"/>
    </row>
    <row r="31" spans="2:13" ht="60" customHeight="1" x14ac:dyDescent="0.2">
      <c r="B31" s="498"/>
      <c r="C31" s="499"/>
      <c r="D31" s="349" t="s">
        <v>187</v>
      </c>
      <c r="E31" s="525" t="s">
        <v>188</v>
      </c>
      <c r="F31" s="205"/>
      <c r="G31" s="49">
        <v>2</v>
      </c>
      <c r="H31" s="422"/>
      <c r="I31" s="500" t="s">
        <v>8</v>
      </c>
      <c r="J31" s="502" t="s">
        <v>126</v>
      </c>
      <c r="K31" s="39"/>
    </row>
    <row r="32" spans="2:13" ht="60" customHeight="1" x14ac:dyDescent="0.2">
      <c r="B32" s="498"/>
      <c r="C32" s="462"/>
      <c r="D32" s="50" t="s">
        <v>189</v>
      </c>
      <c r="E32" s="526"/>
      <c r="F32" s="133"/>
      <c r="G32" s="51">
        <v>1</v>
      </c>
      <c r="H32" s="423"/>
      <c r="I32" s="501"/>
      <c r="J32" s="503"/>
      <c r="K32" s="39"/>
    </row>
    <row r="33" spans="2:17" ht="61.25" customHeight="1" x14ac:dyDescent="0.2">
      <c r="B33" s="96" t="s">
        <v>49</v>
      </c>
      <c r="C33" s="52" t="s">
        <v>29</v>
      </c>
      <c r="D33" s="35" t="s">
        <v>280</v>
      </c>
      <c r="E33" s="470" t="s">
        <v>39</v>
      </c>
      <c r="F33" s="472"/>
      <c r="G33" s="53">
        <v>1</v>
      </c>
      <c r="H33" s="151"/>
      <c r="I33" s="54" t="s">
        <v>8</v>
      </c>
      <c r="J33" s="42" t="s">
        <v>93</v>
      </c>
      <c r="K33" s="39"/>
    </row>
    <row r="34" spans="2:17" ht="81.75" customHeight="1" x14ac:dyDescent="0.2">
      <c r="B34" s="475" t="s">
        <v>53</v>
      </c>
      <c r="C34" s="460" t="s">
        <v>54</v>
      </c>
      <c r="D34" s="132" t="s">
        <v>281</v>
      </c>
      <c r="E34" s="527" t="s">
        <v>282</v>
      </c>
      <c r="F34" s="528"/>
      <c r="G34" s="49">
        <v>2</v>
      </c>
      <c r="H34" s="422"/>
      <c r="I34" s="533" t="s">
        <v>8</v>
      </c>
      <c r="J34" s="468" t="s">
        <v>95</v>
      </c>
      <c r="K34" s="39"/>
      <c r="M34" s="55"/>
      <c r="N34" s="33"/>
      <c r="O34" s="33"/>
      <c r="P34" s="33"/>
      <c r="Q34" s="33"/>
    </row>
    <row r="35" spans="2:17" ht="75" customHeight="1" x14ac:dyDescent="0.2">
      <c r="B35" s="476"/>
      <c r="C35" s="462"/>
      <c r="D35" s="57" t="s">
        <v>190</v>
      </c>
      <c r="E35" s="529"/>
      <c r="F35" s="530"/>
      <c r="G35" s="222">
        <v>1</v>
      </c>
      <c r="H35" s="423"/>
      <c r="I35" s="501"/>
      <c r="J35" s="469"/>
      <c r="K35" s="39"/>
      <c r="M35" s="55"/>
      <c r="N35" s="33"/>
      <c r="O35" s="33"/>
      <c r="P35" s="33"/>
      <c r="Q35" s="33"/>
    </row>
    <row r="36" spans="2:17" ht="84.65" customHeight="1" thickBot="1" x14ac:dyDescent="0.25">
      <c r="B36" s="286" t="s">
        <v>91</v>
      </c>
      <c r="C36" s="58" t="s">
        <v>81</v>
      </c>
      <c r="D36" s="59" t="s">
        <v>191</v>
      </c>
      <c r="E36" s="531" t="s">
        <v>192</v>
      </c>
      <c r="F36" s="493"/>
      <c r="G36" s="147">
        <v>2</v>
      </c>
      <c r="H36" s="207"/>
      <c r="I36" s="287" t="s">
        <v>8</v>
      </c>
      <c r="J36" s="288" t="s">
        <v>65</v>
      </c>
      <c r="K36" s="39"/>
      <c r="M36" s="55"/>
      <c r="N36" s="33"/>
      <c r="O36" s="33"/>
      <c r="P36" s="33"/>
      <c r="Q36" s="33"/>
    </row>
    <row r="37" spans="2:17" ht="24.75" customHeight="1" x14ac:dyDescent="0.2">
      <c r="B37" s="15" t="s">
        <v>12</v>
      </c>
      <c r="C37" s="16"/>
      <c r="D37" s="17"/>
      <c r="E37" s="18"/>
      <c r="F37" s="61"/>
      <c r="G37" s="62"/>
      <c r="H37" s="63"/>
      <c r="I37" s="64"/>
      <c r="J37" s="65"/>
      <c r="K37" s="66"/>
    </row>
    <row r="38" spans="2:17" ht="94.5" customHeight="1" x14ac:dyDescent="0.2">
      <c r="B38" s="275" t="s">
        <v>45</v>
      </c>
      <c r="C38" s="280" t="s">
        <v>115</v>
      </c>
      <c r="D38" s="470" t="s">
        <v>114</v>
      </c>
      <c r="E38" s="471"/>
      <c r="F38" s="472"/>
      <c r="G38" s="283">
        <v>2</v>
      </c>
      <c r="H38" s="300"/>
      <c r="I38" s="277" t="s">
        <v>8</v>
      </c>
      <c r="J38" s="278" t="s">
        <v>33</v>
      </c>
      <c r="K38" s="27"/>
      <c r="L38" s="455"/>
    </row>
    <row r="39" spans="2:17" ht="95.25" customHeight="1" x14ac:dyDescent="0.2">
      <c r="B39" s="96" t="s">
        <v>46</v>
      </c>
      <c r="C39" s="52" t="s">
        <v>20</v>
      </c>
      <c r="D39" s="67" t="s">
        <v>325</v>
      </c>
      <c r="E39" s="470" t="s">
        <v>193</v>
      </c>
      <c r="F39" s="472"/>
      <c r="G39" s="46">
        <v>2</v>
      </c>
      <c r="H39" s="151"/>
      <c r="I39" s="68" t="s">
        <v>8</v>
      </c>
      <c r="J39" s="42" t="s">
        <v>33</v>
      </c>
      <c r="K39" s="27"/>
      <c r="L39" s="456"/>
    </row>
    <row r="40" spans="2:17" ht="60.75" customHeight="1" thickBot="1" x14ac:dyDescent="0.25">
      <c r="B40" s="131" t="s">
        <v>48</v>
      </c>
      <c r="C40" s="69" t="s">
        <v>31</v>
      </c>
      <c r="D40" s="70" t="s">
        <v>326</v>
      </c>
      <c r="E40" s="473" t="s">
        <v>194</v>
      </c>
      <c r="F40" s="474"/>
      <c r="G40" s="71">
        <v>2</v>
      </c>
      <c r="H40" s="302"/>
      <c r="I40" s="72" t="s">
        <v>8</v>
      </c>
      <c r="J40" s="60" t="s">
        <v>65</v>
      </c>
      <c r="K40" s="27"/>
    </row>
    <row r="41" spans="2:17" ht="24.75" customHeight="1" thickBot="1" x14ac:dyDescent="0.25">
      <c r="B41" s="73"/>
      <c r="C41" s="74"/>
      <c r="D41" s="75"/>
      <c r="E41" s="426" t="s">
        <v>11</v>
      </c>
      <c r="F41" s="427"/>
      <c r="G41" s="146">
        <f>SUM(G14,G15,G16,G20,G21,G26,G27,G29,G30,G34,G36,G38,G40,G39,G31,G33)</f>
        <v>29</v>
      </c>
      <c r="H41" s="207">
        <f>SUM(H14:H16,H20:H36,H38:H40)</f>
        <v>0</v>
      </c>
      <c r="I41" s="76" t="s">
        <v>8</v>
      </c>
      <c r="J41" s="77"/>
      <c r="K41" s="27"/>
    </row>
    <row r="42" spans="2:17" ht="10.5" customHeight="1" x14ac:dyDescent="0.2">
      <c r="B42" s="2"/>
      <c r="C42" s="1"/>
      <c r="F42" s="78"/>
      <c r="G42" s="79"/>
      <c r="J42" s="66"/>
      <c r="K42" s="66"/>
    </row>
    <row r="43" spans="2:17" ht="22.5" customHeight="1" x14ac:dyDescent="0.2">
      <c r="B43" s="128" t="s">
        <v>1</v>
      </c>
      <c r="C43" s="1"/>
      <c r="J43" s="66"/>
      <c r="K43" s="66"/>
    </row>
    <row r="44" spans="2:17" ht="17" thickBot="1" x14ac:dyDescent="0.25">
      <c r="B44" s="135" t="s">
        <v>10</v>
      </c>
      <c r="C44" s="9"/>
      <c r="D44" s="10"/>
      <c r="E44" s="3"/>
      <c r="F44" s="4"/>
      <c r="H44" s="6"/>
      <c r="I44" s="66"/>
      <c r="J44" s="1"/>
      <c r="K44" s="1"/>
    </row>
    <row r="45" spans="2:17" s="14" customFormat="1" ht="27" customHeight="1" thickBot="1" x14ac:dyDescent="0.25">
      <c r="B45" s="480" t="s">
        <v>16</v>
      </c>
      <c r="C45" s="481"/>
      <c r="D45" s="212" t="s">
        <v>2</v>
      </c>
      <c r="E45" s="494" t="s">
        <v>103</v>
      </c>
      <c r="F45" s="495"/>
      <c r="G45" s="82" t="s">
        <v>98</v>
      </c>
      <c r="H45" s="545" t="s">
        <v>7</v>
      </c>
      <c r="I45" s="546"/>
      <c r="J45" s="83" t="s">
        <v>3</v>
      </c>
      <c r="L45" s="203"/>
    </row>
    <row r="46" spans="2:17" ht="21.75" customHeight="1" x14ac:dyDescent="0.2">
      <c r="B46" s="15" t="s">
        <v>160</v>
      </c>
      <c r="C46" s="16"/>
      <c r="D46" s="17"/>
      <c r="E46" s="18"/>
      <c r="F46" s="61"/>
      <c r="G46" s="62"/>
      <c r="H46" s="63"/>
      <c r="I46" s="64"/>
      <c r="J46" s="65"/>
      <c r="K46" s="66"/>
    </row>
    <row r="47" spans="2:17" ht="96.65" customHeight="1" x14ac:dyDescent="0.2">
      <c r="B47" s="540" t="s">
        <v>45</v>
      </c>
      <c r="C47" s="460" t="s">
        <v>161</v>
      </c>
      <c r="D47" s="552" t="s">
        <v>162</v>
      </c>
      <c r="E47" s="470" t="s">
        <v>283</v>
      </c>
      <c r="F47" s="472"/>
      <c r="G47" s="49">
        <v>3</v>
      </c>
      <c r="H47" s="422"/>
      <c r="I47" s="511" t="s">
        <v>8</v>
      </c>
      <c r="J47" s="468" t="s">
        <v>77</v>
      </c>
      <c r="K47" s="66"/>
    </row>
    <row r="48" spans="2:17" ht="36.65" customHeight="1" thickBot="1" x14ac:dyDescent="0.25">
      <c r="B48" s="541"/>
      <c r="C48" s="493"/>
      <c r="D48" s="553"/>
      <c r="E48" s="531" t="s">
        <v>284</v>
      </c>
      <c r="F48" s="493"/>
      <c r="G48" s="222">
        <v>2</v>
      </c>
      <c r="H48" s="542"/>
      <c r="I48" s="551"/>
      <c r="J48" s="539"/>
      <c r="K48" s="66"/>
    </row>
    <row r="49" spans="2:12" ht="21.75" customHeight="1" x14ac:dyDescent="0.2">
      <c r="B49" s="15" t="s">
        <v>163</v>
      </c>
      <c r="C49" s="16"/>
      <c r="D49" s="17"/>
      <c r="E49" s="18"/>
      <c r="F49" s="61"/>
      <c r="G49" s="62"/>
      <c r="H49" s="303"/>
      <c r="I49" s="64"/>
      <c r="J49" s="65"/>
      <c r="K49" s="66"/>
    </row>
    <row r="50" spans="2:12" ht="57" customHeight="1" x14ac:dyDescent="0.2">
      <c r="B50" s="475" t="s">
        <v>45</v>
      </c>
      <c r="C50" s="548" t="s">
        <v>78</v>
      </c>
      <c r="D50" s="84" t="s">
        <v>79</v>
      </c>
      <c r="E50" s="470" t="s">
        <v>285</v>
      </c>
      <c r="F50" s="472"/>
      <c r="G50" s="53">
        <v>2</v>
      </c>
      <c r="H50" s="151"/>
      <c r="I50" s="68" t="s">
        <v>8</v>
      </c>
      <c r="J50" s="42" t="s">
        <v>65</v>
      </c>
      <c r="K50" s="27"/>
    </row>
    <row r="51" spans="2:12" ht="62.4" customHeight="1" x14ac:dyDescent="0.2">
      <c r="B51" s="483"/>
      <c r="C51" s="549"/>
      <c r="D51" s="85" t="s">
        <v>195</v>
      </c>
      <c r="E51" s="470" t="s">
        <v>286</v>
      </c>
      <c r="F51" s="472"/>
      <c r="G51" s="53">
        <v>2</v>
      </c>
      <c r="H51" s="153"/>
      <c r="I51" s="68" t="s">
        <v>8</v>
      </c>
      <c r="J51" s="42" t="s">
        <v>65</v>
      </c>
      <c r="K51" s="27"/>
    </row>
    <row r="52" spans="2:12" ht="46.25" customHeight="1" x14ac:dyDescent="0.2">
      <c r="B52" s="484"/>
      <c r="C52" s="550"/>
      <c r="D52" s="214" t="s">
        <v>116</v>
      </c>
      <c r="E52" s="461" t="s">
        <v>287</v>
      </c>
      <c r="F52" s="547"/>
      <c r="G52" s="222">
        <v>2</v>
      </c>
      <c r="H52" s="301"/>
      <c r="I52" s="32" t="s">
        <v>8</v>
      </c>
      <c r="J52" s="279" t="s">
        <v>65</v>
      </c>
      <c r="K52" s="27"/>
    </row>
    <row r="53" spans="2:12" ht="95.25" customHeight="1" x14ac:dyDescent="0.2">
      <c r="B53" s="532" t="s">
        <v>46</v>
      </c>
      <c r="C53" s="543" t="s">
        <v>75</v>
      </c>
      <c r="D53" s="86" t="s">
        <v>5</v>
      </c>
      <c r="E53" s="138" t="s">
        <v>57</v>
      </c>
      <c r="F53" s="139"/>
      <c r="G53" s="211">
        <v>3</v>
      </c>
      <c r="H53" s="422"/>
      <c r="I53" s="512" t="s">
        <v>8</v>
      </c>
      <c r="J53" s="557" t="s">
        <v>77</v>
      </c>
      <c r="K53" s="27"/>
      <c r="L53" s="455"/>
    </row>
    <row r="54" spans="2:12" ht="59.25" customHeight="1" x14ac:dyDescent="0.2">
      <c r="B54" s="483"/>
      <c r="C54" s="486"/>
      <c r="D54" s="575" t="s">
        <v>4</v>
      </c>
      <c r="E54" s="87" t="s">
        <v>58</v>
      </c>
      <c r="F54" s="140" t="s">
        <v>109</v>
      </c>
      <c r="G54" s="573">
        <v>2</v>
      </c>
      <c r="H54" s="509"/>
      <c r="I54" s="512"/>
      <c r="J54" s="557"/>
      <c r="K54" s="27"/>
      <c r="L54" s="456"/>
    </row>
    <row r="55" spans="2:12" ht="63" customHeight="1" thickBot="1" x14ac:dyDescent="0.25">
      <c r="B55" s="439"/>
      <c r="C55" s="544"/>
      <c r="D55" s="576"/>
      <c r="E55" s="88" t="s">
        <v>59</v>
      </c>
      <c r="F55" s="89" t="s">
        <v>41</v>
      </c>
      <c r="G55" s="574"/>
      <c r="H55" s="542"/>
      <c r="I55" s="551"/>
      <c r="J55" s="577"/>
      <c r="K55" s="27"/>
      <c r="L55" s="456"/>
    </row>
    <row r="56" spans="2:12" ht="21.75" customHeight="1" x14ac:dyDescent="0.2">
      <c r="B56" s="15" t="s">
        <v>164</v>
      </c>
      <c r="C56" s="16"/>
      <c r="D56" s="61"/>
      <c r="E56" s="92"/>
      <c r="F56" s="61"/>
      <c r="G56" s="90"/>
      <c r="H56" s="91"/>
      <c r="I56" s="90"/>
      <c r="J56" s="65"/>
      <c r="K56" s="66"/>
    </row>
    <row r="57" spans="2:12" ht="162" customHeight="1" x14ac:dyDescent="0.2">
      <c r="B57" s="276" t="s">
        <v>45</v>
      </c>
      <c r="C57" s="56" t="s">
        <v>38</v>
      </c>
      <c r="D57" s="57" t="s">
        <v>82</v>
      </c>
      <c r="E57" s="470" t="s">
        <v>288</v>
      </c>
      <c r="F57" s="472"/>
      <c r="G57" s="222">
        <v>2</v>
      </c>
      <c r="H57" s="301"/>
      <c r="I57" s="210" t="s">
        <v>8</v>
      </c>
      <c r="J57" s="202" t="s">
        <v>33</v>
      </c>
      <c r="K57" s="27"/>
    </row>
    <row r="58" spans="2:12" ht="94.25" customHeight="1" x14ac:dyDescent="0.2">
      <c r="B58" s="96" t="s">
        <v>46</v>
      </c>
      <c r="C58" s="52" t="s">
        <v>196</v>
      </c>
      <c r="D58" s="67" t="s">
        <v>197</v>
      </c>
      <c r="E58" s="470"/>
      <c r="F58" s="472"/>
      <c r="G58" s="53">
        <v>2</v>
      </c>
      <c r="H58" s="151"/>
      <c r="I58" s="54" t="s">
        <v>8</v>
      </c>
      <c r="J58" s="93" t="s">
        <v>33</v>
      </c>
      <c r="K58" s="94"/>
    </row>
    <row r="59" spans="2:12" ht="64.25" customHeight="1" x14ac:dyDescent="0.2">
      <c r="B59" s="96" t="s">
        <v>48</v>
      </c>
      <c r="C59" s="52" t="s">
        <v>60</v>
      </c>
      <c r="D59" s="67" t="s">
        <v>72</v>
      </c>
      <c r="E59" s="471"/>
      <c r="F59" s="471"/>
      <c r="G59" s="53">
        <v>3</v>
      </c>
      <c r="H59" s="151"/>
      <c r="I59" s="54" t="s">
        <v>8</v>
      </c>
      <c r="J59" s="93" t="s">
        <v>68</v>
      </c>
      <c r="K59" s="27"/>
    </row>
    <row r="60" spans="2:12" ht="78" customHeight="1" x14ac:dyDescent="0.2">
      <c r="B60" s="96" t="s">
        <v>49</v>
      </c>
      <c r="C60" s="95" t="s">
        <v>62</v>
      </c>
      <c r="D60" s="67" t="s">
        <v>73</v>
      </c>
      <c r="E60" s="470" t="s">
        <v>289</v>
      </c>
      <c r="F60" s="472"/>
      <c r="G60" s="53">
        <v>2</v>
      </c>
      <c r="H60" s="153"/>
      <c r="I60" s="54" t="s">
        <v>8</v>
      </c>
      <c r="J60" s="93" t="s">
        <v>33</v>
      </c>
      <c r="K60" s="27"/>
    </row>
    <row r="61" spans="2:12" ht="61.25" customHeight="1" x14ac:dyDescent="0.2">
      <c r="B61" s="443" t="s">
        <v>53</v>
      </c>
      <c r="C61" s="460" t="s">
        <v>290</v>
      </c>
      <c r="D61" s="148" t="s">
        <v>291</v>
      </c>
      <c r="E61" s="459" t="s">
        <v>227</v>
      </c>
      <c r="F61" s="460"/>
      <c r="G61" s="53">
        <v>3</v>
      </c>
      <c r="H61" s="422"/>
      <c r="I61" s="511" t="s">
        <v>8</v>
      </c>
      <c r="J61" s="505" t="s">
        <v>92</v>
      </c>
      <c r="K61" s="27"/>
    </row>
    <row r="62" spans="2:12" ht="58.75" customHeight="1" x14ac:dyDescent="0.2">
      <c r="B62" s="444"/>
      <c r="C62" s="499"/>
      <c r="D62" s="350" t="s">
        <v>292</v>
      </c>
      <c r="E62" s="572"/>
      <c r="F62" s="499"/>
      <c r="G62" s="53">
        <v>2</v>
      </c>
      <c r="H62" s="509"/>
      <c r="I62" s="512"/>
      <c r="J62" s="510"/>
      <c r="K62" s="27"/>
    </row>
    <row r="63" spans="2:12" ht="60" customHeight="1" thickBot="1" x14ac:dyDescent="0.25">
      <c r="B63" s="524"/>
      <c r="C63" s="493"/>
      <c r="D63" s="148" t="s">
        <v>293</v>
      </c>
      <c r="E63" s="220"/>
      <c r="F63" s="200"/>
      <c r="G63" s="147">
        <v>1</v>
      </c>
      <c r="H63" s="542"/>
      <c r="I63" s="551"/>
      <c r="J63" s="568"/>
      <c r="K63" s="27"/>
    </row>
    <row r="64" spans="2:12" ht="21.75" customHeight="1" x14ac:dyDescent="0.2">
      <c r="B64" s="15" t="s">
        <v>165</v>
      </c>
      <c r="C64" s="144"/>
      <c r="D64" s="145"/>
      <c r="E64" s="92"/>
      <c r="F64" s="17"/>
      <c r="G64" s="90"/>
      <c r="H64" s="91"/>
      <c r="I64" s="90"/>
      <c r="J64" s="65"/>
      <c r="K64" s="66"/>
    </row>
    <row r="65" spans="2:12" ht="39.65" customHeight="1" x14ac:dyDescent="0.2">
      <c r="B65" s="475" t="s">
        <v>45</v>
      </c>
      <c r="C65" s="460" t="s">
        <v>76</v>
      </c>
      <c r="D65" s="489" t="s">
        <v>110</v>
      </c>
      <c r="E65" s="470" t="s">
        <v>294</v>
      </c>
      <c r="F65" s="472"/>
      <c r="G65" s="283">
        <v>3</v>
      </c>
      <c r="H65" s="578"/>
      <c r="I65" s="554" t="s">
        <v>8</v>
      </c>
      <c r="J65" s="505" t="s">
        <v>77</v>
      </c>
      <c r="K65" s="27"/>
    </row>
    <row r="66" spans="2:12" ht="39.65" customHeight="1" thickBot="1" x14ac:dyDescent="0.25">
      <c r="B66" s="488"/>
      <c r="C66" s="493"/>
      <c r="D66" s="569"/>
      <c r="E66" s="560" t="s">
        <v>295</v>
      </c>
      <c r="F66" s="560"/>
      <c r="G66" s="351">
        <v>2</v>
      </c>
      <c r="H66" s="579"/>
      <c r="I66" s="555"/>
      <c r="J66" s="568"/>
      <c r="K66" s="27"/>
    </row>
    <row r="67" spans="2:12" ht="21.75" customHeight="1" x14ac:dyDescent="0.2">
      <c r="B67" s="15" t="s">
        <v>166</v>
      </c>
      <c r="C67" s="16"/>
      <c r="D67" s="61"/>
      <c r="E67" s="92"/>
      <c r="F67" s="61"/>
      <c r="G67" s="90"/>
      <c r="H67" s="91"/>
      <c r="I67" s="90"/>
      <c r="J67" s="65"/>
      <c r="K67" s="66"/>
    </row>
    <row r="68" spans="2:12" ht="48" customHeight="1" x14ac:dyDescent="0.2">
      <c r="B68" s="96" t="s">
        <v>45</v>
      </c>
      <c r="C68" s="198" t="s">
        <v>63</v>
      </c>
      <c r="D68" s="97" t="s">
        <v>99</v>
      </c>
      <c r="E68" s="470" t="s">
        <v>296</v>
      </c>
      <c r="F68" s="472"/>
      <c r="G68" s="53">
        <v>2</v>
      </c>
      <c r="H68" s="151"/>
      <c r="I68" s="54" t="s">
        <v>8</v>
      </c>
      <c r="J68" s="93" t="s">
        <v>33</v>
      </c>
      <c r="K68" s="27"/>
    </row>
    <row r="69" spans="2:12" ht="48" customHeight="1" x14ac:dyDescent="0.2">
      <c r="B69" s="475" t="s">
        <v>46</v>
      </c>
      <c r="C69" s="460" t="s">
        <v>64</v>
      </c>
      <c r="D69" s="489" t="s">
        <v>71</v>
      </c>
      <c r="E69" s="470" t="s">
        <v>297</v>
      </c>
      <c r="F69" s="472"/>
      <c r="G69" s="53">
        <v>2</v>
      </c>
      <c r="H69" s="151"/>
      <c r="I69" s="54" t="s">
        <v>8</v>
      </c>
      <c r="J69" s="93" t="s">
        <v>33</v>
      </c>
      <c r="K69" s="27"/>
    </row>
    <row r="70" spans="2:12" ht="111" customHeight="1" thickBot="1" x14ac:dyDescent="0.25">
      <c r="B70" s="488"/>
      <c r="C70" s="493"/>
      <c r="D70" s="569"/>
      <c r="E70" s="473" t="s">
        <v>298</v>
      </c>
      <c r="F70" s="474"/>
      <c r="G70" s="211">
        <v>2</v>
      </c>
      <c r="H70" s="299"/>
      <c r="I70" s="210" t="s">
        <v>8</v>
      </c>
      <c r="J70" s="206" t="s">
        <v>65</v>
      </c>
      <c r="K70" s="27"/>
    </row>
    <row r="71" spans="2:12" ht="21" customHeight="1" thickBot="1" x14ac:dyDescent="0.25">
      <c r="B71" s="98"/>
      <c r="C71" s="99"/>
      <c r="D71" s="100"/>
      <c r="E71" s="101"/>
      <c r="F71" s="201" t="s">
        <v>11</v>
      </c>
      <c r="G71" s="102">
        <f>G50+G51+G52+G53+G65+G57+G58+G59+G60+G61+G68+G70+G47+G69</f>
        <v>33</v>
      </c>
      <c r="H71" s="154">
        <f>SUM(H47,H50:H55,H57:H62,H65,H68:H70)</f>
        <v>0</v>
      </c>
      <c r="I71" s="197" t="s">
        <v>8</v>
      </c>
      <c r="J71" s="103"/>
      <c r="K71" s="27"/>
    </row>
    <row r="72" spans="2:12" ht="6" customHeight="1" x14ac:dyDescent="0.2">
      <c r="B72" s="10"/>
      <c r="C72" s="215"/>
      <c r="D72" s="215"/>
      <c r="E72" s="216"/>
      <c r="F72" s="13"/>
      <c r="G72" s="111"/>
      <c r="H72" s="217"/>
      <c r="I72" s="104"/>
      <c r="J72" s="27"/>
      <c r="K72" s="27"/>
    </row>
    <row r="73" spans="2:12" ht="42" customHeight="1" x14ac:dyDescent="0.2">
      <c r="B73" s="128" t="s">
        <v>88</v>
      </c>
      <c r="C73" s="127"/>
      <c r="G73" s="104"/>
      <c r="H73" s="105"/>
      <c r="I73" s="104"/>
      <c r="J73" s="66"/>
      <c r="K73" s="66"/>
    </row>
    <row r="74" spans="2:12" ht="17" customHeight="1" thickBot="1" x14ac:dyDescent="0.25">
      <c r="B74" s="81" t="s">
        <v>55</v>
      </c>
      <c r="C74" s="9"/>
      <c r="D74" s="10"/>
      <c r="E74" s="36"/>
      <c r="F74" s="106"/>
      <c r="G74" s="104"/>
      <c r="H74" s="104"/>
      <c r="I74" s="107"/>
      <c r="J74" s="9"/>
      <c r="K74" s="9"/>
    </row>
    <row r="75" spans="2:12" s="14" customFormat="1" ht="37.5" customHeight="1" thickBot="1" x14ac:dyDescent="0.25">
      <c r="B75" s="480" t="s">
        <v>16</v>
      </c>
      <c r="C75" s="481"/>
      <c r="D75" s="212" t="s">
        <v>2</v>
      </c>
      <c r="E75" s="494" t="s">
        <v>103</v>
      </c>
      <c r="F75" s="495"/>
      <c r="G75" s="196" t="s">
        <v>98</v>
      </c>
      <c r="H75" s="545" t="s">
        <v>7</v>
      </c>
      <c r="I75" s="546"/>
      <c r="J75" s="83" t="s">
        <v>3</v>
      </c>
      <c r="L75" s="203"/>
    </row>
    <row r="76" spans="2:12" s="78" customFormat="1" ht="24.75" customHeight="1" x14ac:dyDescent="0.2">
      <c r="B76" s="15" t="s">
        <v>86</v>
      </c>
      <c r="C76" s="16"/>
      <c r="D76" s="61"/>
      <c r="E76" s="92"/>
      <c r="F76" s="61"/>
      <c r="G76" s="90"/>
      <c r="H76" s="108"/>
      <c r="I76" s="90"/>
      <c r="J76" s="65"/>
      <c r="K76" s="66"/>
      <c r="L76" s="203"/>
    </row>
    <row r="77" spans="2:12" ht="49.25" customHeight="1" x14ac:dyDescent="0.2">
      <c r="B77" s="475" t="s">
        <v>45</v>
      </c>
      <c r="C77" s="559" t="s">
        <v>198</v>
      </c>
      <c r="D77" s="489" t="s">
        <v>167</v>
      </c>
      <c r="E77" s="459" t="s">
        <v>299</v>
      </c>
      <c r="F77" s="460"/>
      <c r="G77" s="463">
        <v>2</v>
      </c>
      <c r="H77" s="465"/>
      <c r="I77" s="457" t="s">
        <v>8</v>
      </c>
      <c r="J77" s="556" t="s">
        <v>33</v>
      </c>
      <c r="K77" s="27"/>
      <c r="L77" s="455"/>
    </row>
    <row r="78" spans="2:12" ht="60.5" customHeight="1" x14ac:dyDescent="0.2">
      <c r="B78" s="476"/>
      <c r="C78" s="547"/>
      <c r="D78" s="490"/>
      <c r="E78" s="461"/>
      <c r="F78" s="462"/>
      <c r="G78" s="464"/>
      <c r="H78" s="466"/>
      <c r="I78" s="458"/>
      <c r="J78" s="558"/>
      <c r="K78" s="27"/>
      <c r="L78" s="456"/>
    </row>
    <row r="79" spans="2:12" ht="46.75" customHeight="1" x14ac:dyDescent="0.2">
      <c r="B79" s="475" t="s">
        <v>46</v>
      </c>
      <c r="C79" s="559" t="s">
        <v>168</v>
      </c>
      <c r="D79" s="489" t="s">
        <v>169</v>
      </c>
      <c r="E79" s="459" t="s">
        <v>300</v>
      </c>
      <c r="F79" s="460"/>
      <c r="G79" s="463">
        <v>2</v>
      </c>
      <c r="H79" s="465"/>
      <c r="I79" s="511" t="s">
        <v>8</v>
      </c>
      <c r="J79" s="556" t="s">
        <v>33</v>
      </c>
      <c r="K79" s="27"/>
      <c r="L79" s="455"/>
    </row>
    <row r="80" spans="2:12" ht="63" customHeight="1" x14ac:dyDescent="0.2">
      <c r="B80" s="491"/>
      <c r="C80" s="560"/>
      <c r="D80" s="492"/>
      <c r="E80" s="461"/>
      <c r="F80" s="462"/>
      <c r="G80" s="464"/>
      <c r="H80" s="467"/>
      <c r="I80" s="512"/>
      <c r="J80" s="557"/>
      <c r="K80" s="27"/>
      <c r="L80" s="456"/>
    </row>
    <row r="81" spans="2:12" ht="66" customHeight="1" x14ac:dyDescent="0.2">
      <c r="B81" s="96" t="s">
        <v>48</v>
      </c>
      <c r="C81" s="52" t="s">
        <v>32</v>
      </c>
      <c r="D81" s="97" t="s">
        <v>199</v>
      </c>
      <c r="E81" s="563"/>
      <c r="F81" s="564"/>
      <c r="G81" s="53">
        <v>2</v>
      </c>
      <c r="H81" s="151"/>
      <c r="I81" s="54" t="s">
        <v>8</v>
      </c>
      <c r="J81" s="93" t="s">
        <v>33</v>
      </c>
      <c r="K81" s="39"/>
    </row>
    <row r="82" spans="2:12" ht="182" customHeight="1" x14ac:dyDescent="0.2">
      <c r="B82" s="96" t="s">
        <v>49</v>
      </c>
      <c r="C82" s="52" t="s">
        <v>21</v>
      </c>
      <c r="D82" s="97" t="s">
        <v>102</v>
      </c>
      <c r="E82" s="470"/>
      <c r="F82" s="472"/>
      <c r="G82" s="53">
        <v>3</v>
      </c>
      <c r="H82" s="151"/>
      <c r="I82" s="54" t="s">
        <v>8</v>
      </c>
      <c r="J82" s="93" t="s">
        <v>68</v>
      </c>
      <c r="K82" s="27"/>
    </row>
    <row r="83" spans="2:12" ht="57" customHeight="1" x14ac:dyDescent="0.2">
      <c r="B83" s="96" t="s">
        <v>53</v>
      </c>
      <c r="C83" s="52" t="s">
        <v>170</v>
      </c>
      <c r="D83" s="97" t="s">
        <v>171</v>
      </c>
      <c r="E83" s="470" t="s">
        <v>301</v>
      </c>
      <c r="F83" s="472"/>
      <c r="G83" s="53">
        <v>2</v>
      </c>
      <c r="H83" s="151"/>
      <c r="I83" s="54" t="s">
        <v>8</v>
      </c>
      <c r="J83" s="93" t="s">
        <v>33</v>
      </c>
      <c r="K83" s="27"/>
    </row>
    <row r="84" spans="2:12" ht="60.65" customHeight="1" x14ac:dyDescent="0.2">
      <c r="B84" s="475" t="s">
        <v>91</v>
      </c>
      <c r="C84" s="460" t="s">
        <v>172</v>
      </c>
      <c r="D84" s="67" t="s">
        <v>302</v>
      </c>
      <c r="E84" s="470" t="s">
        <v>200</v>
      </c>
      <c r="F84" s="472"/>
      <c r="G84" s="53">
        <v>1</v>
      </c>
      <c r="H84" s="221"/>
      <c r="I84" s="218" t="s">
        <v>8</v>
      </c>
      <c r="J84" s="42" t="s">
        <v>93</v>
      </c>
      <c r="K84" s="27"/>
    </row>
    <row r="85" spans="2:12" ht="60.65" customHeight="1" thickBot="1" x14ac:dyDescent="0.25">
      <c r="B85" s="488"/>
      <c r="C85" s="493"/>
      <c r="D85" s="59" t="s">
        <v>303</v>
      </c>
      <c r="E85" s="473" t="s">
        <v>173</v>
      </c>
      <c r="F85" s="474"/>
      <c r="G85" s="211">
        <v>1</v>
      </c>
      <c r="H85" s="152"/>
      <c r="I85" s="219" t="s">
        <v>8</v>
      </c>
      <c r="J85" s="77" t="s">
        <v>174</v>
      </c>
      <c r="K85" s="27"/>
    </row>
    <row r="86" spans="2:12" ht="24.75" customHeight="1" x14ac:dyDescent="0.2">
      <c r="B86" s="15" t="s">
        <v>13</v>
      </c>
      <c r="C86" s="16"/>
      <c r="D86" s="109"/>
      <c r="E86" s="92"/>
      <c r="F86" s="61"/>
      <c r="G86" s="90"/>
      <c r="H86" s="91"/>
      <c r="I86" s="90"/>
      <c r="J86" s="65"/>
      <c r="K86" s="66"/>
    </row>
    <row r="87" spans="2:12" ht="64.25" customHeight="1" x14ac:dyDescent="0.2">
      <c r="B87" s="96" t="s">
        <v>45</v>
      </c>
      <c r="C87" s="52" t="s">
        <v>22</v>
      </c>
      <c r="D87" s="67" t="s">
        <v>36</v>
      </c>
      <c r="E87" s="470"/>
      <c r="F87" s="472"/>
      <c r="G87" s="53">
        <v>3</v>
      </c>
      <c r="H87" s="151"/>
      <c r="I87" s="54" t="s">
        <v>8</v>
      </c>
      <c r="J87" s="93" t="s">
        <v>68</v>
      </c>
      <c r="K87" s="39"/>
    </row>
    <row r="88" spans="2:12" ht="79.25" customHeight="1" x14ac:dyDescent="0.2">
      <c r="B88" s="96" t="s">
        <v>46</v>
      </c>
      <c r="C88" s="52" t="s">
        <v>28</v>
      </c>
      <c r="D88" s="67" t="s">
        <v>40</v>
      </c>
      <c r="E88" s="471"/>
      <c r="F88" s="471"/>
      <c r="G88" s="53">
        <v>2</v>
      </c>
      <c r="H88" s="151"/>
      <c r="I88" s="54" t="s">
        <v>8</v>
      </c>
      <c r="J88" s="93" t="s">
        <v>33</v>
      </c>
      <c r="K88" s="39"/>
    </row>
    <row r="89" spans="2:12" ht="79.25" customHeight="1" x14ac:dyDescent="0.2">
      <c r="B89" s="96" t="s">
        <v>48</v>
      </c>
      <c r="C89" s="52" t="s">
        <v>201</v>
      </c>
      <c r="D89" s="97" t="s">
        <v>202</v>
      </c>
      <c r="E89" s="471" t="s">
        <v>203</v>
      </c>
      <c r="F89" s="471"/>
      <c r="G89" s="53">
        <v>2</v>
      </c>
      <c r="H89" s="151"/>
      <c r="I89" s="54" t="s">
        <v>8</v>
      </c>
      <c r="J89" s="93" t="s">
        <v>33</v>
      </c>
      <c r="K89" s="39"/>
    </row>
    <row r="90" spans="2:12" ht="64.25" customHeight="1" x14ac:dyDescent="0.2">
      <c r="B90" s="96" t="s">
        <v>49</v>
      </c>
      <c r="C90" s="52" t="s">
        <v>90</v>
      </c>
      <c r="D90" s="97" t="s">
        <v>204</v>
      </c>
      <c r="E90" s="470"/>
      <c r="F90" s="472"/>
      <c r="G90" s="53">
        <v>2</v>
      </c>
      <c r="H90" s="151"/>
      <c r="I90" s="54" t="s">
        <v>8</v>
      </c>
      <c r="J90" s="93" t="s">
        <v>33</v>
      </c>
      <c r="K90" s="27"/>
    </row>
    <row r="91" spans="2:12" ht="25.5" customHeight="1" thickBot="1" x14ac:dyDescent="0.25">
      <c r="B91" s="73"/>
      <c r="C91" s="74"/>
      <c r="D91" s="75"/>
      <c r="E91" s="425" t="s">
        <v>11</v>
      </c>
      <c r="F91" s="425"/>
      <c r="G91" s="110">
        <f>G77+G79+G81+G82+G87+G88+G89+G90+G83+G85+G84</f>
        <v>22</v>
      </c>
      <c r="H91" s="207">
        <f>SUM(H77:H85,H87:H90)</f>
        <v>0</v>
      </c>
      <c r="I91" s="208" t="s">
        <v>8</v>
      </c>
      <c r="J91" s="209" t="s">
        <v>69</v>
      </c>
      <c r="K91" s="27"/>
    </row>
    <row r="92" spans="2:12" ht="10.75" customHeight="1" x14ac:dyDescent="0.2">
      <c r="B92" s="10"/>
      <c r="C92" s="215"/>
      <c r="D92" s="215"/>
      <c r="E92" s="13"/>
      <c r="F92" s="13"/>
      <c r="G92" s="111"/>
      <c r="H92" s="217"/>
      <c r="I92" s="104"/>
      <c r="J92" s="27"/>
      <c r="K92" s="27"/>
    </row>
    <row r="93" spans="2:12" ht="42" customHeight="1" x14ac:dyDescent="0.2">
      <c r="B93" s="129" t="s">
        <v>87</v>
      </c>
      <c r="C93" s="9"/>
      <c r="D93" s="9"/>
      <c r="E93" s="14"/>
      <c r="F93" s="14"/>
      <c r="G93" s="111"/>
      <c r="H93" s="105"/>
      <c r="I93" s="104"/>
      <c r="J93" s="27"/>
      <c r="K93" s="27"/>
    </row>
    <row r="94" spans="2:12" ht="17" thickBot="1" x14ac:dyDescent="0.25">
      <c r="B94" s="81" t="s">
        <v>55</v>
      </c>
      <c r="C94" s="9"/>
      <c r="D94" s="10"/>
      <c r="E94" s="36"/>
      <c r="F94" s="106"/>
      <c r="G94" s="104"/>
      <c r="H94" s="104"/>
      <c r="I94" s="107"/>
      <c r="J94" s="9"/>
      <c r="K94" s="9"/>
    </row>
    <row r="95" spans="2:12" s="14" customFormat="1" ht="37.5" customHeight="1" thickBot="1" x14ac:dyDescent="0.25">
      <c r="B95" s="480" t="s">
        <v>16</v>
      </c>
      <c r="C95" s="481"/>
      <c r="D95" s="212" t="s">
        <v>2</v>
      </c>
      <c r="E95" s="494" t="s">
        <v>103</v>
      </c>
      <c r="F95" s="495"/>
      <c r="G95" s="196" t="s">
        <v>98</v>
      </c>
      <c r="H95" s="545" t="s">
        <v>7</v>
      </c>
      <c r="I95" s="546"/>
      <c r="J95" s="83" t="s">
        <v>3</v>
      </c>
      <c r="L95" s="203"/>
    </row>
    <row r="96" spans="2:12" ht="64.5" customHeight="1" x14ac:dyDescent="0.2">
      <c r="B96" s="482" t="s">
        <v>45</v>
      </c>
      <c r="C96" s="485" t="s">
        <v>205</v>
      </c>
      <c r="D96" s="112" t="s">
        <v>304</v>
      </c>
      <c r="E96" s="496"/>
      <c r="F96" s="497"/>
      <c r="G96" s="113">
        <v>2</v>
      </c>
      <c r="H96" s="155"/>
      <c r="I96" s="114" t="s">
        <v>8</v>
      </c>
      <c r="J96" s="115" t="s">
        <v>33</v>
      </c>
      <c r="K96" s="27"/>
    </row>
    <row r="97" spans="2:11" ht="65.5" customHeight="1" x14ac:dyDescent="0.2">
      <c r="B97" s="483"/>
      <c r="C97" s="486"/>
      <c r="D97" s="116" t="s">
        <v>104</v>
      </c>
      <c r="E97" s="459" t="s">
        <v>101</v>
      </c>
      <c r="F97" s="565"/>
      <c r="G97" s="49">
        <v>3</v>
      </c>
      <c r="H97" s="477"/>
      <c r="I97" s="533" t="s">
        <v>8</v>
      </c>
      <c r="J97" s="561" t="s">
        <v>92</v>
      </c>
      <c r="K97" s="39"/>
    </row>
    <row r="98" spans="2:11" ht="73.5" customHeight="1" x14ac:dyDescent="0.2">
      <c r="B98" s="483"/>
      <c r="C98" s="486"/>
      <c r="D98" s="50" t="s">
        <v>97</v>
      </c>
      <c r="E98" s="220" t="s">
        <v>84</v>
      </c>
      <c r="F98" s="200"/>
      <c r="G98" s="51">
        <v>2</v>
      </c>
      <c r="H98" s="478"/>
      <c r="I98" s="566"/>
      <c r="J98" s="562"/>
      <c r="K98" s="27"/>
    </row>
    <row r="99" spans="2:11" ht="64" customHeight="1" x14ac:dyDescent="0.2">
      <c r="B99" s="484"/>
      <c r="C99" s="487"/>
      <c r="D99" s="37" t="s">
        <v>96</v>
      </c>
      <c r="E99" s="461" t="s">
        <v>175</v>
      </c>
      <c r="F99" s="462"/>
      <c r="G99" s="38">
        <v>1</v>
      </c>
      <c r="H99" s="479"/>
      <c r="I99" s="567"/>
      <c r="J99" s="503"/>
      <c r="K99" s="27"/>
    </row>
    <row r="100" spans="2:11" ht="105" customHeight="1" x14ac:dyDescent="0.2">
      <c r="B100" s="475" t="s">
        <v>46</v>
      </c>
      <c r="C100" s="460" t="s">
        <v>183</v>
      </c>
      <c r="D100" s="67" t="s">
        <v>305</v>
      </c>
      <c r="E100" s="470" t="s">
        <v>306</v>
      </c>
      <c r="F100" s="472"/>
      <c r="G100" s="53">
        <v>2</v>
      </c>
      <c r="H100" s="223"/>
      <c r="I100" s="47" t="s">
        <v>8</v>
      </c>
      <c r="J100" s="117" t="s">
        <v>65</v>
      </c>
      <c r="K100" s="27"/>
    </row>
    <row r="101" spans="2:11" ht="56.4" customHeight="1" x14ac:dyDescent="0.2">
      <c r="B101" s="476"/>
      <c r="C101" s="462"/>
      <c r="D101" s="67" t="s">
        <v>307</v>
      </c>
      <c r="E101" s="470" t="s">
        <v>308</v>
      </c>
      <c r="F101" s="472"/>
      <c r="G101" s="222">
        <v>1</v>
      </c>
      <c r="H101" s="156"/>
      <c r="I101" s="47" t="s">
        <v>8</v>
      </c>
      <c r="J101" s="117" t="s">
        <v>174</v>
      </c>
      <c r="K101" s="39"/>
    </row>
    <row r="102" spans="2:11" ht="77.25" customHeight="1" x14ac:dyDescent="0.2">
      <c r="B102" s="96" t="s">
        <v>48</v>
      </c>
      <c r="C102" s="52" t="s">
        <v>74</v>
      </c>
      <c r="D102" s="285" t="s">
        <v>206</v>
      </c>
      <c r="E102" s="547" t="s">
        <v>207</v>
      </c>
      <c r="F102" s="547"/>
      <c r="G102" s="222">
        <v>1</v>
      </c>
      <c r="H102" s="156"/>
      <c r="I102" s="210" t="s">
        <v>8</v>
      </c>
      <c r="J102" s="202" t="s">
        <v>93</v>
      </c>
      <c r="K102" s="27"/>
    </row>
    <row r="103" spans="2:11" ht="77.150000000000006" customHeight="1" x14ac:dyDescent="0.2">
      <c r="B103" s="96" t="s">
        <v>49</v>
      </c>
      <c r="C103" s="52" t="s">
        <v>208</v>
      </c>
      <c r="D103" s="97" t="s">
        <v>309</v>
      </c>
      <c r="E103" s="471" t="s">
        <v>310</v>
      </c>
      <c r="F103" s="471"/>
      <c r="G103" s="53">
        <v>2</v>
      </c>
      <c r="H103" s="151"/>
      <c r="I103" s="54" t="s">
        <v>8</v>
      </c>
      <c r="J103" s="93" t="s">
        <v>33</v>
      </c>
      <c r="K103" s="27"/>
    </row>
    <row r="104" spans="2:11" ht="134.5" customHeight="1" x14ac:dyDescent="0.2">
      <c r="B104" s="96" t="s">
        <v>53</v>
      </c>
      <c r="C104" s="52" t="s">
        <v>111</v>
      </c>
      <c r="D104" s="97" t="s">
        <v>112</v>
      </c>
      <c r="E104" s="471" t="s">
        <v>311</v>
      </c>
      <c r="F104" s="471"/>
      <c r="G104" s="53">
        <v>2</v>
      </c>
      <c r="H104" s="151"/>
      <c r="I104" s="54" t="s">
        <v>8</v>
      </c>
      <c r="J104" s="93" t="s">
        <v>33</v>
      </c>
      <c r="K104" s="27"/>
    </row>
    <row r="105" spans="2:11" ht="107" customHeight="1" x14ac:dyDescent="0.2">
      <c r="B105" s="443" t="s">
        <v>91</v>
      </c>
      <c r="C105" s="446" t="s">
        <v>113</v>
      </c>
      <c r="D105" s="298" t="s">
        <v>312</v>
      </c>
      <c r="E105" s="449" t="s">
        <v>313</v>
      </c>
      <c r="F105" s="450"/>
      <c r="G105" s="283">
        <v>1</v>
      </c>
      <c r="H105" s="156"/>
      <c r="I105" s="277" t="s">
        <v>226</v>
      </c>
      <c r="J105" s="117" t="s">
        <v>174</v>
      </c>
      <c r="K105" s="27"/>
    </row>
    <row r="106" spans="2:11" ht="85.5" customHeight="1" x14ac:dyDescent="0.2">
      <c r="B106" s="444"/>
      <c r="C106" s="447"/>
      <c r="D106" s="289" t="s">
        <v>209</v>
      </c>
      <c r="E106" s="537" t="s">
        <v>210</v>
      </c>
      <c r="F106" s="538"/>
      <c r="G106" s="49">
        <v>2</v>
      </c>
      <c r="H106" s="422"/>
      <c r="I106" s="511" t="s">
        <v>8</v>
      </c>
      <c r="J106" s="420" t="s">
        <v>95</v>
      </c>
      <c r="K106" s="27"/>
    </row>
    <row r="107" spans="2:11" ht="57.5" customHeight="1" x14ac:dyDescent="0.2">
      <c r="B107" s="445"/>
      <c r="C107" s="448"/>
      <c r="D107" s="285" t="s">
        <v>211</v>
      </c>
      <c r="E107" s="195"/>
      <c r="F107" s="195"/>
      <c r="G107" s="222">
        <v>1</v>
      </c>
      <c r="H107" s="423"/>
      <c r="I107" s="513"/>
      <c r="J107" s="421"/>
      <c r="K107" s="27"/>
    </row>
    <row r="108" spans="2:11" ht="25.5" customHeight="1" thickBot="1" x14ac:dyDescent="0.25">
      <c r="B108" s="73"/>
      <c r="C108" s="118"/>
      <c r="D108" s="119"/>
      <c r="E108" s="425" t="s">
        <v>11</v>
      </c>
      <c r="F108" s="425"/>
      <c r="G108" s="110">
        <f>SUM(G96,G97,G100,G101,G102,G103,G104,G105,G106)</f>
        <v>16</v>
      </c>
      <c r="H108" s="207">
        <f>SUM(H96:H107)</f>
        <v>0</v>
      </c>
      <c r="I108" s="208" t="s">
        <v>8</v>
      </c>
      <c r="J108" s="209" t="s">
        <v>69</v>
      </c>
      <c r="K108" s="27"/>
    </row>
    <row r="109" spans="2:11" ht="12.5" customHeight="1" x14ac:dyDescent="0.2">
      <c r="B109" s="10"/>
      <c r="C109" s="9"/>
      <c r="D109" s="9"/>
      <c r="E109" s="14"/>
      <c r="F109" s="14"/>
      <c r="G109" s="120"/>
      <c r="H109" s="121"/>
      <c r="I109" s="106"/>
      <c r="J109" s="27"/>
      <c r="K109" s="27"/>
    </row>
    <row r="110" spans="2:11" ht="34" customHeight="1" thickBot="1" x14ac:dyDescent="0.25">
      <c r="B110" s="80" t="s">
        <v>83</v>
      </c>
      <c r="J110" s="66"/>
      <c r="K110" s="66"/>
    </row>
    <row r="111" spans="2:11" ht="31.5" customHeight="1" thickBot="1" x14ac:dyDescent="0.25">
      <c r="B111" s="122"/>
      <c r="C111" s="123"/>
      <c r="D111" s="123"/>
      <c r="E111" s="426" t="s">
        <v>9</v>
      </c>
      <c r="F111" s="427"/>
      <c r="G111" s="213">
        <f>SUM(G41,G71,G91,G108)</f>
        <v>100</v>
      </c>
      <c r="H111" s="154">
        <f>H41+H71+H91+H108</f>
        <v>0</v>
      </c>
      <c r="I111" s="124" t="s">
        <v>8</v>
      </c>
      <c r="J111" s="103" t="s">
        <v>61</v>
      </c>
      <c r="K111" s="27"/>
    </row>
    <row r="112" spans="2:11" ht="31.5" customHeight="1" x14ac:dyDescent="0.2">
      <c r="B112" s="428" t="s">
        <v>314</v>
      </c>
      <c r="C112" s="428"/>
      <c r="D112" s="428"/>
      <c r="E112" s="428"/>
      <c r="F112" s="428"/>
      <c r="G112" s="428"/>
      <c r="H112" s="428"/>
      <c r="I112" s="428"/>
      <c r="J112" s="428"/>
      <c r="K112" s="27"/>
    </row>
    <row r="113" spans="1:17" ht="31.5" customHeight="1" x14ac:dyDescent="0.2">
      <c r="B113" s="429"/>
      <c r="C113" s="429"/>
      <c r="D113" s="429"/>
      <c r="E113" s="429"/>
      <c r="F113" s="429"/>
      <c r="G113" s="429"/>
      <c r="H113" s="429"/>
      <c r="I113" s="429"/>
      <c r="J113" s="429"/>
      <c r="K113" s="27"/>
    </row>
    <row r="114" spans="1:17" ht="21" customHeight="1" x14ac:dyDescent="0.2">
      <c r="J114" s="66"/>
      <c r="K114" s="66"/>
    </row>
    <row r="115" spans="1:17" ht="28.5" customHeight="1" x14ac:dyDescent="0.2">
      <c r="B115" s="1"/>
      <c r="C115" s="130"/>
      <c r="D115" s="130"/>
      <c r="E115" s="130"/>
      <c r="F115" s="130"/>
      <c r="G115" s="130"/>
      <c r="H115" s="130"/>
      <c r="I115" s="130"/>
      <c r="J115" s="141" t="s">
        <v>14</v>
      </c>
      <c r="K115" s="126"/>
    </row>
    <row r="116" spans="1:17" ht="22.5" customHeight="1" thickBot="1" x14ac:dyDescent="0.25">
      <c r="B116" s="442" t="s">
        <v>15</v>
      </c>
      <c r="C116" s="442"/>
      <c r="D116" s="442"/>
      <c r="E116" s="442"/>
      <c r="F116" s="442"/>
      <c r="G116" s="442"/>
      <c r="H116" s="442"/>
      <c r="I116" s="442"/>
      <c r="J116" s="442"/>
      <c r="K116" s="199"/>
    </row>
    <row r="117" spans="1:17" ht="21" customHeight="1" x14ac:dyDescent="0.2">
      <c r="B117" s="436" t="s">
        <v>23</v>
      </c>
      <c r="C117" s="437"/>
      <c r="D117" s="437"/>
      <c r="E117" s="437"/>
      <c r="F117" s="437"/>
      <c r="G117" s="437"/>
      <c r="H117" s="437"/>
      <c r="I117" s="437"/>
      <c r="J117" s="438"/>
      <c r="K117" s="205"/>
    </row>
    <row r="118" spans="1:17" s="203" customFormat="1" ht="75" customHeight="1" x14ac:dyDescent="0.2">
      <c r="A118" s="1"/>
      <c r="B118" s="430" t="s">
        <v>30</v>
      </c>
      <c r="C118" s="431"/>
      <c r="D118" s="431"/>
      <c r="E118" s="431"/>
      <c r="F118" s="431"/>
      <c r="G118" s="431"/>
      <c r="H118" s="431"/>
      <c r="I118" s="431"/>
      <c r="J118" s="432"/>
      <c r="K118" s="194"/>
      <c r="M118" s="1"/>
      <c r="N118" s="1"/>
      <c r="O118" s="1"/>
      <c r="P118" s="1"/>
      <c r="Q118" s="1"/>
    </row>
    <row r="119" spans="1:17" s="203" customFormat="1" ht="75" customHeight="1" x14ac:dyDescent="0.2">
      <c r="A119" s="1"/>
      <c r="B119" s="430" t="s">
        <v>105</v>
      </c>
      <c r="C119" s="431"/>
      <c r="D119" s="431"/>
      <c r="E119" s="431"/>
      <c r="F119" s="431"/>
      <c r="G119" s="431"/>
      <c r="H119" s="431"/>
      <c r="I119" s="431"/>
      <c r="J119" s="432"/>
      <c r="K119" s="194"/>
      <c r="M119" s="1"/>
      <c r="N119" s="1"/>
      <c r="O119" s="1"/>
      <c r="P119" s="1"/>
      <c r="Q119" s="1"/>
    </row>
    <row r="120" spans="1:17" s="203" customFormat="1" ht="75" customHeight="1" x14ac:dyDescent="0.2">
      <c r="A120" s="1"/>
      <c r="B120" s="430" t="s">
        <v>106</v>
      </c>
      <c r="C120" s="431"/>
      <c r="D120" s="431"/>
      <c r="E120" s="431"/>
      <c r="F120" s="431"/>
      <c r="G120" s="431"/>
      <c r="H120" s="431"/>
      <c r="I120" s="431"/>
      <c r="J120" s="432"/>
      <c r="K120" s="194"/>
      <c r="M120" s="1"/>
      <c r="N120" s="1"/>
      <c r="O120" s="1"/>
      <c r="P120" s="1"/>
      <c r="Q120" s="1"/>
    </row>
    <row r="121" spans="1:17" s="203" customFormat="1" ht="75" customHeight="1" thickBot="1" x14ac:dyDescent="0.25">
      <c r="A121" s="1"/>
      <c r="B121" s="433" t="s">
        <v>107</v>
      </c>
      <c r="C121" s="434"/>
      <c r="D121" s="434"/>
      <c r="E121" s="434"/>
      <c r="F121" s="434"/>
      <c r="G121" s="434"/>
      <c r="H121" s="434"/>
      <c r="I121" s="434"/>
      <c r="J121" s="435"/>
      <c r="K121" s="194"/>
      <c r="M121" s="1"/>
      <c r="N121" s="1"/>
      <c r="O121" s="1"/>
      <c r="P121" s="1"/>
      <c r="Q121" s="1"/>
    </row>
    <row r="122" spans="1:17" s="203" customFormat="1" ht="22.5" customHeight="1" x14ac:dyDescent="0.2">
      <c r="A122" s="1"/>
      <c r="B122" s="436" t="s">
        <v>24</v>
      </c>
      <c r="C122" s="437"/>
      <c r="D122" s="437"/>
      <c r="E122" s="437"/>
      <c r="F122" s="437"/>
      <c r="G122" s="437"/>
      <c r="H122" s="437"/>
      <c r="I122" s="437"/>
      <c r="J122" s="438"/>
      <c r="K122" s="205"/>
      <c r="M122" s="1"/>
      <c r="N122" s="1"/>
      <c r="O122" s="1"/>
      <c r="P122" s="1"/>
      <c r="Q122" s="1"/>
    </row>
    <row r="123" spans="1:17" s="203" customFormat="1" ht="250.5" customHeight="1" thickBot="1" x14ac:dyDescent="0.25">
      <c r="A123" s="1"/>
      <c r="B123" s="439"/>
      <c r="C123" s="440"/>
      <c r="D123" s="440"/>
      <c r="E123" s="440"/>
      <c r="F123" s="440"/>
      <c r="G123" s="440"/>
      <c r="H123" s="440"/>
      <c r="I123" s="440"/>
      <c r="J123" s="441"/>
      <c r="K123" s="204"/>
      <c r="M123" s="1"/>
      <c r="N123" s="1"/>
      <c r="O123" s="1"/>
      <c r="P123" s="1"/>
      <c r="Q123" s="1"/>
    </row>
    <row r="124" spans="1:17" s="203" customFormat="1" ht="20.25" customHeight="1" x14ac:dyDescent="0.2">
      <c r="A124" s="1"/>
      <c r="B124" s="436" t="s">
        <v>25</v>
      </c>
      <c r="C124" s="437"/>
      <c r="D124" s="437"/>
      <c r="E124" s="437"/>
      <c r="F124" s="437"/>
      <c r="G124" s="437"/>
      <c r="H124" s="437"/>
      <c r="I124" s="437"/>
      <c r="J124" s="438"/>
      <c r="K124" s="205"/>
      <c r="M124" s="1"/>
      <c r="N124" s="1"/>
      <c r="O124" s="1"/>
      <c r="P124" s="1"/>
      <c r="Q124" s="1"/>
    </row>
    <row r="125" spans="1:17" s="203" customFormat="1" ht="261.75" customHeight="1" thickBot="1" x14ac:dyDescent="0.25">
      <c r="A125" s="1"/>
      <c r="B125" s="439"/>
      <c r="C125" s="440"/>
      <c r="D125" s="440"/>
      <c r="E125" s="440"/>
      <c r="F125" s="440"/>
      <c r="G125" s="440"/>
      <c r="H125" s="440"/>
      <c r="I125" s="440"/>
      <c r="J125" s="441"/>
      <c r="K125" s="204"/>
      <c r="M125" s="1"/>
      <c r="N125" s="1"/>
      <c r="O125" s="1"/>
      <c r="P125" s="1"/>
      <c r="Q125" s="1"/>
    </row>
    <row r="126" spans="1:17" s="203" customFormat="1" ht="22.25" customHeight="1" x14ac:dyDescent="0.2">
      <c r="A126" s="1"/>
      <c r="B126" s="424" t="s">
        <v>89</v>
      </c>
      <c r="C126" s="424"/>
      <c r="D126" s="424"/>
      <c r="E126" s="424"/>
      <c r="F126" s="424"/>
      <c r="G126" s="424"/>
      <c r="H126" s="424"/>
      <c r="I126" s="424"/>
      <c r="J126" s="424"/>
      <c r="K126" s="34"/>
      <c r="M126" s="1"/>
      <c r="N126" s="1"/>
      <c r="O126" s="1"/>
      <c r="P126" s="1"/>
      <c r="Q126" s="1"/>
    </row>
  </sheetData>
  <mergeCells count="173">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topLeftCell="A63" zoomScaleNormal="100" zoomScaleSheetLayoutView="84" workbookViewId="0">
      <selection activeCell="C4" sqref="C4:F4"/>
    </sheetView>
  </sheetViews>
  <sheetFormatPr defaultColWidth="9" defaultRowHeight="5.75" customHeight="1" x14ac:dyDescent="0.2"/>
  <cols>
    <col min="1" max="1" width="4.08984375" style="125" customWidth="1"/>
    <col min="2" max="2" width="46" style="34" customWidth="1"/>
    <col min="3" max="3" width="23.36328125" style="1" customWidth="1"/>
    <col min="4" max="4" width="5.08984375" style="160" customWidth="1"/>
    <col min="5" max="5" width="3.453125" style="6" bestFit="1" customWidth="1"/>
    <col min="6" max="6" width="23.81640625" style="4" customWidth="1"/>
    <col min="7" max="7" width="9" style="1" customWidth="1"/>
    <col min="8" max="16384" width="9" style="1"/>
  </cols>
  <sheetData>
    <row r="1" spans="1:6" ht="16.5" x14ac:dyDescent="0.2">
      <c r="A1" s="224"/>
      <c r="B1" s="225"/>
      <c r="C1" s="157"/>
      <c r="D1" s="226"/>
      <c r="E1" s="226"/>
      <c r="F1" s="226"/>
    </row>
    <row r="2" spans="1:6" ht="19.5" customHeight="1" x14ac:dyDescent="0.2">
      <c r="A2" s="589" t="s">
        <v>270</v>
      </c>
      <c r="B2" s="589"/>
      <c r="C2" s="589"/>
      <c r="D2" s="589"/>
      <c r="E2" s="589"/>
      <c r="F2" s="589"/>
    </row>
    <row r="3" spans="1:6" ht="14.5" thickBot="1" x14ac:dyDescent="0.25">
      <c r="A3" s="227" t="s">
        <v>138</v>
      </c>
      <c r="B3" s="225"/>
      <c r="C3" s="157"/>
      <c r="D3" s="157"/>
      <c r="E3" s="157"/>
      <c r="F3" s="157"/>
    </row>
    <row r="4" spans="1:6" ht="18.75" customHeight="1" thickTop="1" thickBot="1" x14ac:dyDescent="0.25">
      <c r="A4" s="157"/>
      <c r="B4" s="228" t="s">
        <v>117</v>
      </c>
      <c r="C4" s="590">
        <f>'自主保安活動チェックシート入力用 '!G5</f>
        <v>0</v>
      </c>
      <c r="D4" s="591"/>
      <c r="E4" s="591"/>
      <c r="F4" s="592"/>
    </row>
    <row r="5" spans="1:6" ht="18.75" customHeight="1" thickTop="1" thickBot="1" x14ac:dyDescent="0.25">
      <c r="A5" s="157"/>
      <c r="B5" s="228" t="s">
        <v>118</v>
      </c>
      <c r="C5" s="590">
        <f>'自主保安活動チェックシート入力用 '!G6</f>
        <v>0</v>
      </c>
      <c r="D5" s="591"/>
      <c r="E5" s="591"/>
      <c r="F5" s="592"/>
    </row>
    <row r="6" spans="1:6" ht="21" customHeight="1" thickTop="1" thickBot="1" x14ac:dyDescent="0.25">
      <c r="A6" s="157"/>
      <c r="B6" s="158" t="s">
        <v>119</v>
      </c>
      <c r="C6" s="590">
        <f>'自主保安活動チェックシート入力用 '!G7</f>
        <v>0</v>
      </c>
      <c r="D6" s="591"/>
      <c r="E6" s="591"/>
      <c r="F6" s="592"/>
    </row>
    <row r="7" spans="1:6" ht="17.5" thickTop="1" thickBot="1" x14ac:dyDescent="0.25">
      <c r="A7" s="229" t="s">
        <v>0</v>
      </c>
      <c r="B7" s="225"/>
      <c r="C7" s="157"/>
      <c r="D7" s="230"/>
      <c r="E7" s="231"/>
      <c r="F7" s="232"/>
    </row>
    <row r="8" spans="1:6" s="14" customFormat="1" ht="14.5" thickBot="1" x14ac:dyDescent="0.25">
      <c r="A8" s="587" t="s">
        <v>16</v>
      </c>
      <c r="B8" s="588"/>
      <c r="C8" s="352"/>
      <c r="D8" s="593" t="s">
        <v>7</v>
      </c>
      <c r="E8" s="593"/>
      <c r="F8" s="343" t="s">
        <v>3</v>
      </c>
    </row>
    <row r="9" spans="1:6" s="14" customFormat="1" ht="14.5" thickBot="1" x14ac:dyDescent="0.25">
      <c r="A9" s="353" t="s">
        <v>44</v>
      </c>
      <c r="B9" s="354"/>
      <c r="C9" s="355"/>
      <c r="D9" s="233"/>
      <c r="E9" s="234"/>
      <c r="F9" s="344"/>
    </row>
    <row r="10" spans="1:6" s="9" customFormat="1" ht="15" thickTop="1" thickBot="1" x14ac:dyDescent="0.25">
      <c r="A10" s="580" t="s">
        <v>45</v>
      </c>
      <c r="B10" s="595" t="s">
        <v>56</v>
      </c>
      <c r="C10" s="357" t="s">
        <v>120</v>
      </c>
      <c r="D10" s="235">
        <f>'自主保安活動チェックシート入力用 '!H14</f>
        <v>0</v>
      </c>
      <c r="E10" s="236" t="s">
        <v>8</v>
      </c>
      <c r="F10" s="394" t="s">
        <v>33</v>
      </c>
    </row>
    <row r="11" spans="1:6" s="9" customFormat="1" ht="15" thickTop="1" thickBot="1" x14ac:dyDescent="0.25">
      <c r="A11" s="581"/>
      <c r="B11" s="596"/>
      <c r="C11" s="360" t="s">
        <v>122</v>
      </c>
      <c r="D11" s="235">
        <f>'自主保安活動チェックシート入力用 '!H15</f>
        <v>0</v>
      </c>
      <c r="E11" s="237" t="s">
        <v>8</v>
      </c>
      <c r="F11" s="395" t="s">
        <v>319</v>
      </c>
    </row>
    <row r="12" spans="1:6" s="9" customFormat="1" ht="15" thickTop="1" thickBot="1" x14ac:dyDescent="0.25">
      <c r="A12" s="594"/>
      <c r="B12" s="597"/>
      <c r="C12" s="362" t="s">
        <v>124</v>
      </c>
      <c r="D12" s="235">
        <f>'自主保安活動チェックシート入力用 '!H16</f>
        <v>0</v>
      </c>
      <c r="E12" s="238" t="s">
        <v>8</v>
      </c>
      <c r="F12" s="396" t="s">
        <v>319</v>
      </c>
    </row>
    <row r="13" spans="1:6" s="9" customFormat="1" ht="15" customHeight="1" thickBot="1" x14ac:dyDescent="0.25">
      <c r="A13" s="353" t="s">
        <v>85</v>
      </c>
      <c r="B13" s="354"/>
      <c r="C13" s="355"/>
      <c r="D13" s="239"/>
      <c r="E13" s="234"/>
      <c r="F13" s="397"/>
    </row>
    <row r="14" spans="1:6" s="9" customFormat="1" ht="15" thickTop="1" thickBot="1" x14ac:dyDescent="0.25">
      <c r="A14" s="598" t="s">
        <v>45</v>
      </c>
      <c r="B14" s="582" t="s">
        <v>66</v>
      </c>
      <c r="C14" s="363" t="s">
        <v>125</v>
      </c>
      <c r="D14" s="235">
        <f>'自主保安活動チェックシート入力用 '!H20</f>
        <v>0</v>
      </c>
      <c r="E14" s="240" t="s">
        <v>8</v>
      </c>
      <c r="F14" s="394" t="s">
        <v>93</v>
      </c>
    </row>
    <row r="15" spans="1:6" s="9" customFormat="1" ht="15" thickTop="1" thickBot="1" x14ac:dyDescent="0.25">
      <c r="A15" s="599"/>
      <c r="B15" s="600"/>
      <c r="C15" s="364" t="s">
        <v>43</v>
      </c>
      <c r="D15" s="235">
        <f>'自主保安活動チェックシート入力用 '!H21</f>
        <v>0</v>
      </c>
      <c r="E15" s="241" t="s">
        <v>8</v>
      </c>
      <c r="F15" s="398" t="s">
        <v>155</v>
      </c>
    </row>
    <row r="16" spans="1:6" s="9" customFormat="1" ht="15" thickTop="1" thickBot="1" x14ac:dyDescent="0.25">
      <c r="A16" s="580" t="s">
        <v>46</v>
      </c>
      <c r="B16" s="582" t="s">
        <v>51</v>
      </c>
      <c r="C16" s="363" t="s">
        <v>125</v>
      </c>
      <c r="D16" s="235">
        <f>'自主保安活動チェックシート入力用 '!H26</f>
        <v>0</v>
      </c>
      <c r="E16" s="240" t="s">
        <v>8</v>
      </c>
      <c r="F16" s="394" t="s">
        <v>33</v>
      </c>
    </row>
    <row r="17" spans="1:6" s="9" customFormat="1" ht="15" thickTop="1" thickBot="1" x14ac:dyDescent="0.25">
      <c r="A17" s="581"/>
      <c r="B17" s="600"/>
      <c r="C17" s="364" t="s">
        <v>43</v>
      </c>
      <c r="D17" s="235">
        <f>'自主保安活動チェックシート入力用 '!H27</f>
        <v>0</v>
      </c>
      <c r="E17" s="241" t="s">
        <v>8</v>
      </c>
      <c r="F17" s="398" t="s">
        <v>155</v>
      </c>
    </row>
    <row r="18" spans="1:6" s="9" customFormat="1" ht="15" thickTop="1" thickBot="1" x14ac:dyDescent="0.25">
      <c r="A18" s="580" t="s">
        <v>48</v>
      </c>
      <c r="B18" s="582" t="s">
        <v>26</v>
      </c>
      <c r="C18" s="363" t="s">
        <v>127</v>
      </c>
      <c r="D18" s="235">
        <f>'自主保安活動チェックシート入力用 '!H29</f>
        <v>0</v>
      </c>
      <c r="E18" s="240" t="s">
        <v>8</v>
      </c>
      <c r="F18" s="394" t="s">
        <v>93</v>
      </c>
    </row>
    <row r="19" spans="1:6" s="9" customFormat="1" ht="15" thickTop="1" thickBot="1" x14ac:dyDescent="0.25">
      <c r="A19" s="581"/>
      <c r="B19" s="583"/>
      <c r="C19" s="290" t="s">
        <v>212</v>
      </c>
      <c r="D19" s="235">
        <f>'自主保安活動チェックシート入力用 '!H30</f>
        <v>0</v>
      </c>
      <c r="E19" s="291" t="s">
        <v>8</v>
      </c>
      <c r="F19" s="399" t="s">
        <v>319</v>
      </c>
    </row>
    <row r="20" spans="1:6" s="9" customFormat="1" ht="15" thickTop="1" thickBot="1" x14ac:dyDescent="0.25">
      <c r="A20" s="581"/>
      <c r="B20" s="583"/>
      <c r="C20" s="364" t="s">
        <v>213</v>
      </c>
      <c r="D20" s="235">
        <f>'自主保安活動チェックシート入力用 '!H31</f>
        <v>0</v>
      </c>
      <c r="E20" s="241" t="s">
        <v>8</v>
      </c>
      <c r="F20" s="400" t="s">
        <v>155</v>
      </c>
    </row>
    <row r="21" spans="1:6" s="9" customFormat="1" ht="15" thickTop="1" thickBot="1" x14ac:dyDescent="0.25">
      <c r="A21" s="242" t="s">
        <v>49</v>
      </c>
      <c r="B21" s="308" t="s">
        <v>29</v>
      </c>
      <c r="C21" s="365"/>
      <c r="D21" s="235">
        <f>'自主保安活動チェックシート入力用 '!H33</f>
        <v>0</v>
      </c>
      <c r="E21" s="243" t="s">
        <v>8</v>
      </c>
      <c r="F21" s="401" t="s">
        <v>320</v>
      </c>
    </row>
    <row r="22" spans="1:6" s="9" customFormat="1" ht="15" thickTop="1" thickBot="1" x14ac:dyDescent="0.25">
      <c r="A22" s="242" t="s">
        <v>53</v>
      </c>
      <c r="B22" s="308" t="s">
        <v>54</v>
      </c>
      <c r="C22" s="365"/>
      <c r="D22" s="235">
        <f>'自主保安活動チェックシート入力用 '!H34</f>
        <v>0</v>
      </c>
      <c r="E22" s="243" t="s">
        <v>8</v>
      </c>
      <c r="F22" s="400" t="s">
        <v>155</v>
      </c>
    </row>
    <row r="23" spans="1:6" s="9" customFormat="1" ht="15" thickTop="1" thickBot="1" x14ac:dyDescent="0.25">
      <c r="A23" s="358" t="s">
        <v>91</v>
      </c>
      <c r="B23" s="366" t="s">
        <v>81</v>
      </c>
      <c r="C23" s="367"/>
      <c r="D23" s="235">
        <f>'自主保安活動チェックシート入力用 '!H36</f>
        <v>0</v>
      </c>
      <c r="E23" s="244" t="s">
        <v>8</v>
      </c>
      <c r="F23" s="402" t="s">
        <v>319</v>
      </c>
    </row>
    <row r="24" spans="1:6" s="9" customFormat="1" ht="14.5" thickBot="1" x14ac:dyDescent="0.25">
      <c r="A24" s="353" t="s">
        <v>12</v>
      </c>
      <c r="B24" s="354"/>
      <c r="C24" s="355"/>
      <c r="D24" s="245"/>
      <c r="E24" s="246"/>
      <c r="F24" s="403"/>
    </row>
    <row r="25" spans="1:6" s="9" customFormat="1" ht="15" thickTop="1" thickBot="1" x14ac:dyDescent="0.25">
      <c r="A25" s="305" t="s">
        <v>45</v>
      </c>
      <c r="B25" s="356" t="s">
        <v>130</v>
      </c>
      <c r="C25" s="306"/>
      <c r="D25" s="235">
        <f>'自主保安活動チェックシート入力用 '!H38</f>
        <v>0</v>
      </c>
      <c r="E25" s="247" t="s">
        <v>8</v>
      </c>
      <c r="F25" s="404" t="s">
        <v>319</v>
      </c>
    </row>
    <row r="26" spans="1:6" s="9" customFormat="1" ht="15" thickTop="1" thickBot="1" x14ac:dyDescent="0.25">
      <c r="A26" s="305" t="s">
        <v>46</v>
      </c>
      <c r="B26" s="356" t="s">
        <v>20</v>
      </c>
      <c r="C26" s="306"/>
      <c r="D26" s="235">
        <f>'自主保安活動チェックシート入力用 '!H39</f>
        <v>0</v>
      </c>
      <c r="E26" s="247" t="s">
        <v>8</v>
      </c>
      <c r="F26" s="404" t="s">
        <v>319</v>
      </c>
    </row>
    <row r="27" spans="1:6" s="9" customFormat="1" ht="15" thickTop="1" thickBot="1" x14ac:dyDescent="0.25">
      <c r="A27" s="305" t="s">
        <v>48</v>
      </c>
      <c r="B27" s="356" t="s">
        <v>31</v>
      </c>
      <c r="C27" s="368"/>
      <c r="D27" s="235">
        <f>'自主保安活動チェックシート入力用 '!H40</f>
        <v>0</v>
      </c>
      <c r="E27" s="248" t="s">
        <v>8</v>
      </c>
      <c r="F27" s="404" t="s">
        <v>319</v>
      </c>
    </row>
    <row r="28" spans="1:6" s="9" customFormat="1" ht="15" thickTop="1" thickBot="1" x14ac:dyDescent="0.25">
      <c r="A28" s="584" t="s">
        <v>131</v>
      </c>
      <c r="B28" s="585"/>
      <c r="C28" s="586"/>
      <c r="D28" s="235">
        <f>SUM(D10:D12,D14:D23,D25:D27)</f>
        <v>0</v>
      </c>
      <c r="E28" s="249" t="s">
        <v>8</v>
      </c>
      <c r="F28" s="405"/>
    </row>
    <row r="29" spans="1:6" s="9" customFormat="1" ht="14.5" thickBot="1" x14ac:dyDescent="0.25">
      <c r="A29" s="369" t="s">
        <v>1</v>
      </c>
      <c r="B29" s="227"/>
      <c r="C29" s="370"/>
      <c r="D29" s="250"/>
      <c r="E29" s="251"/>
      <c r="F29" s="406"/>
    </row>
    <row r="30" spans="1:6" s="9" customFormat="1" ht="14.5" thickBot="1" x14ac:dyDescent="0.25">
      <c r="A30" s="587" t="s">
        <v>16</v>
      </c>
      <c r="B30" s="588"/>
      <c r="C30" s="352"/>
      <c r="D30" s="593" t="s">
        <v>7</v>
      </c>
      <c r="E30" s="593"/>
      <c r="F30" s="407" t="s">
        <v>3</v>
      </c>
    </row>
    <row r="31" spans="1:6" s="9" customFormat="1" ht="14.5" thickBot="1" x14ac:dyDescent="0.25">
      <c r="A31" s="353" t="s">
        <v>160</v>
      </c>
      <c r="B31" s="354"/>
      <c r="C31" s="355"/>
      <c r="D31" s="245"/>
      <c r="E31" s="246"/>
      <c r="F31" s="403"/>
    </row>
    <row r="32" spans="1:6" s="9" customFormat="1" ht="15" thickTop="1" thickBot="1" x14ac:dyDescent="0.25">
      <c r="A32" s="371" t="s">
        <v>45</v>
      </c>
      <c r="B32" s="372" t="s">
        <v>161</v>
      </c>
      <c r="C32" s="373"/>
      <c r="D32" s="235">
        <f>'自主保安活動チェックシート入力用 '!H47</f>
        <v>0</v>
      </c>
      <c r="E32" s="252" t="s">
        <v>8</v>
      </c>
      <c r="F32" s="408" t="s">
        <v>77</v>
      </c>
    </row>
    <row r="33" spans="1:6" s="9" customFormat="1" ht="15" thickTop="1" thickBot="1" x14ac:dyDescent="0.25">
      <c r="A33" s="353" t="s">
        <v>176</v>
      </c>
      <c r="B33" s="354"/>
      <c r="C33" s="355"/>
      <c r="D33" s="253"/>
      <c r="E33" s="246"/>
      <c r="F33" s="403"/>
    </row>
    <row r="34" spans="1:6" s="9" customFormat="1" ht="14.5" thickBot="1" x14ac:dyDescent="0.25">
      <c r="A34" s="613" t="s">
        <v>45</v>
      </c>
      <c r="B34" s="614" t="s">
        <v>132</v>
      </c>
      <c r="C34" s="374" t="s">
        <v>133</v>
      </c>
      <c r="D34" s="254">
        <f>'自主保安活動チェックシート入力用 '!H50</f>
        <v>0</v>
      </c>
      <c r="E34" s="255" t="s">
        <v>8</v>
      </c>
      <c r="F34" s="409" t="s">
        <v>319</v>
      </c>
    </row>
    <row r="35" spans="1:6" s="9" customFormat="1" ht="15" thickTop="1" thickBot="1" x14ac:dyDescent="0.25">
      <c r="A35" s="613"/>
      <c r="B35" s="614"/>
      <c r="C35" s="375" t="s">
        <v>139</v>
      </c>
      <c r="D35" s="235">
        <f>'自主保安活動チェックシート入力用 '!H51</f>
        <v>0</v>
      </c>
      <c r="E35" s="256" t="s">
        <v>8</v>
      </c>
      <c r="F35" s="410" t="s">
        <v>319</v>
      </c>
    </row>
    <row r="36" spans="1:6" s="9" customFormat="1" ht="15" thickTop="1" thickBot="1" x14ac:dyDescent="0.25">
      <c r="A36" s="599"/>
      <c r="B36" s="615"/>
      <c r="C36" s="364" t="s">
        <v>140</v>
      </c>
      <c r="D36" s="235">
        <f>'自主保安活動チェックシート入力用 '!H52</f>
        <v>0</v>
      </c>
      <c r="E36" s="241" t="s">
        <v>8</v>
      </c>
      <c r="F36" s="411" t="s">
        <v>319</v>
      </c>
    </row>
    <row r="37" spans="1:6" s="9" customFormat="1" ht="15" thickTop="1" thickBot="1" x14ac:dyDescent="0.25">
      <c r="A37" s="307" t="s">
        <v>46</v>
      </c>
      <c r="B37" s="376" t="s">
        <v>75</v>
      </c>
      <c r="C37" s="377"/>
      <c r="D37" s="235">
        <f>'自主保安活動チェックシート入力用 '!H53</f>
        <v>0</v>
      </c>
      <c r="E37" s="247" t="s">
        <v>8</v>
      </c>
      <c r="F37" s="412" t="s">
        <v>77</v>
      </c>
    </row>
    <row r="38" spans="1:6" s="9" customFormat="1" ht="14.5" thickBot="1" x14ac:dyDescent="0.25">
      <c r="A38" s="353" t="s">
        <v>164</v>
      </c>
      <c r="B38" s="378"/>
      <c r="C38" s="379"/>
      <c r="D38" s="257"/>
      <c r="E38" s="258"/>
      <c r="F38" s="413"/>
    </row>
    <row r="39" spans="1:6" s="9" customFormat="1" ht="15" thickTop="1" thickBot="1" x14ac:dyDescent="0.25">
      <c r="A39" s="242" t="s">
        <v>45</v>
      </c>
      <c r="B39" s="603" t="s">
        <v>38</v>
      </c>
      <c r="C39" s="604"/>
      <c r="D39" s="235">
        <f>'自主保安活動チェックシート入力用 '!H57</f>
        <v>0</v>
      </c>
      <c r="E39" s="259" t="s">
        <v>8</v>
      </c>
      <c r="F39" s="260" t="s">
        <v>33</v>
      </c>
    </row>
    <row r="40" spans="1:6" s="9" customFormat="1" ht="16.25" customHeight="1" thickTop="1" thickBot="1" x14ac:dyDescent="0.25">
      <c r="A40" s="242" t="s">
        <v>46</v>
      </c>
      <c r="B40" s="605" t="s">
        <v>214</v>
      </c>
      <c r="C40" s="606"/>
      <c r="D40" s="235">
        <f>'自主保安活動チェックシート入力用 '!H58</f>
        <v>0</v>
      </c>
      <c r="E40" s="259" t="s">
        <v>8</v>
      </c>
      <c r="F40" s="260" t="s">
        <v>33</v>
      </c>
    </row>
    <row r="41" spans="1:6" s="9" customFormat="1" ht="15" customHeight="1" thickTop="1" thickBot="1" x14ac:dyDescent="0.25">
      <c r="A41" s="242" t="s">
        <v>48</v>
      </c>
      <c r="B41" s="601" t="s">
        <v>60</v>
      </c>
      <c r="C41" s="602"/>
      <c r="D41" s="235">
        <f>'自主保安活動チェックシート入力用 '!H59</f>
        <v>0</v>
      </c>
      <c r="E41" s="259" t="s">
        <v>8</v>
      </c>
      <c r="F41" s="260" t="s">
        <v>68</v>
      </c>
    </row>
    <row r="42" spans="1:6" s="9" customFormat="1" ht="15" thickTop="1" thickBot="1" x14ac:dyDescent="0.25">
      <c r="A42" s="242" t="s">
        <v>49</v>
      </c>
      <c r="B42" s="601" t="s">
        <v>315</v>
      </c>
      <c r="C42" s="602"/>
      <c r="D42" s="235">
        <f>'自主保安活動チェックシート入力用 '!H60</f>
        <v>0</v>
      </c>
      <c r="E42" s="259" t="s">
        <v>8</v>
      </c>
      <c r="F42" s="260" t="s">
        <v>65</v>
      </c>
    </row>
    <row r="43" spans="1:6" s="9" customFormat="1" ht="15" thickTop="1" thickBot="1" x14ac:dyDescent="0.25">
      <c r="A43" s="307" t="s">
        <v>53</v>
      </c>
      <c r="B43" s="607" t="s">
        <v>316</v>
      </c>
      <c r="C43" s="608"/>
      <c r="D43" s="235">
        <f>'自主保安活動チェックシート入力用 '!H61</f>
        <v>0</v>
      </c>
      <c r="E43" s="261" t="s">
        <v>8</v>
      </c>
      <c r="F43" s="414" t="s">
        <v>156</v>
      </c>
    </row>
    <row r="44" spans="1:6" s="14" customFormat="1" ht="14.5" thickBot="1" x14ac:dyDescent="0.25">
      <c r="A44" s="353" t="s">
        <v>177</v>
      </c>
      <c r="B44" s="380"/>
      <c r="C44" s="381"/>
      <c r="D44" s="263"/>
      <c r="E44" s="258"/>
      <c r="F44" s="413"/>
    </row>
    <row r="45" spans="1:6" s="14" customFormat="1" ht="15.75" customHeight="1" thickTop="1" thickBot="1" x14ac:dyDescent="0.25">
      <c r="A45" s="382" t="s">
        <v>45</v>
      </c>
      <c r="B45" s="383" t="s">
        <v>135</v>
      </c>
      <c r="C45" s="367"/>
      <c r="D45" s="235">
        <f>'自主保安活動チェックシート入力用 '!H65</f>
        <v>0</v>
      </c>
      <c r="E45" s="261" t="s">
        <v>8</v>
      </c>
      <c r="F45" s="414" t="s">
        <v>321</v>
      </c>
    </row>
    <row r="46" spans="1:6" s="14" customFormat="1" ht="14.5" thickBot="1" x14ac:dyDescent="0.25">
      <c r="A46" s="353" t="s">
        <v>166</v>
      </c>
      <c r="B46" s="354"/>
      <c r="C46" s="384"/>
      <c r="D46" s="245"/>
      <c r="E46" s="246"/>
      <c r="F46" s="403"/>
    </row>
    <row r="47" spans="1:6" s="14" customFormat="1" ht="15" thickTop="1" thickBot="1" x14ac:dyDescent="0.25">
      <c r="A47" s="242" t="s">
        <v>45</v>
      </c>
      <c r="B47" s="601" t="s">
        <v>63</v>
      </c>
      <c r="C47" s="602"/>
      <c r="D47" s="235">
        <f>'自主保安活動チェックシート入力用 '!H68</f>
        <v>0</v>
      </c>
      <c r="E47" s="264" t="s">
        <v>8</v>
      </c>
      <c r="F47" s="260" t="s">
        <v>33</v>
      </c>
    </row>
    <row r="48" spans="1:6" s="14" customFormat="1" ht="15" thickTop="1" thickBot="1" x14ac:dyDescent="0.25">
      <c r="A48" s="580" t="s">
        <v>46</v>
      </c>
      <c r="B48" s="582" t="s">
        <v>64</v>
      </c>
      <c r="C48" s="292" t="s">
        <v>215</v>
      </c>
      <c r="D48" s="235">
        <f>'自主保安活動チェックシート入力用 '!H69</f>
        <v>0</v>
      </c>
      <c r="E48" s="264" t="s">
        <v>8</v>
      </c>
      <c r="F48" s="260" t="s">
        <v>33</v>
      </c>
    </row>
    <row r="49" spans="1:6" s="9" customFormat="1" ht="15" thickTop="1" thickBot="1" x14ac:dyDescent="0.25">
      <c r="A49" s="594"/>
      <c r="B49" s="609"/>
      <c r="C49" s="293" t="s">
        <v>216</v>
      </c>
      <c r="D49" s="235">
        <f>'自主保安活動チェックシート入力用 '!H70</f>
        <v>0</v>
      </c>
      <c r="E49" s="265" t="s">
        <v>8</v>
      </c>
      <c r="F49" s="262" t="s">
        <v>33</v>
      </c>
    </row>
    <row r="50" spans="1:6" s="9" customFormat="1" ht="15" thickTop="1" thickBot="1" x14ac:dyDescent="0.25">
      <c r="A50" s="610" t="s">
        <v>131</v>
      </c>
      <c r="B50" s="611"/>
      <c r="C50" s="612"/>
      <c r="D50" s="235">
        <f>SUM(D32,D34:D37,D39:D43,D45,D47:D49)</f>
        <v>0</v>
      </c>
      <c r="E50" s="266" t="s">
        <v>8</v>
      </c>
      <c r="F50" s="415"/>
    </row>
    <row r="51" spans="1:6" s="9" customFormat="1" ht="14.5" thickBot="1" x14ac:dyDescent="0.25">
      <c r="A51" s="369" t="s">
        <v>88</v>
      </c>
      <c r="B51" s="227"/>
      <c r="C51" s="370"/>
      <c r="D51" s="250"/>
      <c r="E51" s="251"/>
      <c r="F51" s="406"/>
    </row>
    <row r="52" spans="1:6" s="9" customFormat="1" ht="14.5" thickBot="1" x14ac:dyDescent="0.25">
      <c r="A52" s="587" t="s">
        <v>16</v>
      </c>
      <c r="B52" s="588"/>
      <c r="C52" s="352"/>
      <c r="D52" s="593" t="s">
        <v>7</v>
      </c>
      <c r="E52" s="593"/>
      <c r="F52" s="407" t="s">
        <v>3</v>
      </c>
    </row>
    <row r="53" spans="1:6" s="9" customFormat="1" ht="14.5" thickBot="1" x14ac:dyDescent="0.25">
      <c r="A53" s="353" t="s">
        <v>86</v>
      </c>
      <c r="B53" s="354"/>
      <c r="C53" s="384"/>
      <c r="D53" s="245"/>
      <c r="E53" s="246"/>
      <c r="F53" s="403"/>
    </row>
    <row r="54" spans="1:6" s="9" customFormat="1" ht="15" customHeight="1" thickTop="1" thickBot="1" x14ac:dyDescent="0.25">
      <c r="A54" s="305" t="s">
        <v>45</v>
      </c>
      <c r="B54" s="601" t="s">
        <v>217</v>
      </c>
      <c r="C54" s="602"/>
      <c r="D54" s="235">
        <f>'自主保安活動チェックシート入力用 '!H77</f>
        <v>0</v>
      </c>
      <c r="E54" s="267" t="s">
        <v>8</v>
      </c>
      <c r="F54" s="412" t="s">
        <v>33</v>
      </c>
    </row>
    <row r="55" spans="1:6" s="9" customFormat="1" ht="15" customHeight="1" thickTop="1" thickBot="1" x14ac:dyDescent="0.25">
      <c r="A55" s="305" t="s">
        <v>46</v>
      </c>
      <c r="B55" s="601" t="s">
        <v>218</v>
      </c>
      <c r="C55" s="602"/>
      <c r="D55" s="235">
        <f>'自主保安活動チェックシート入力用 '!H79</f>
        <v>0</v>
      </c>
      <c r="E55" s="247" t="s">
        <v>8</v>
      </c>
      <c r="F55" s="412" t="s">
        <v>33</v>
      </c>
    </row>
    <row r="56" spans="1:6" s="9" customFormat="1" ht="15" thickTop="1" thickBot="1" x14ac:dyDescent="0.25">
      <c r="A56" s="242" t="s">
        <v>48</v>
      </c>
      <c r="B56" s="601" t="s">
        <v>32</v>
      </c>
      <c r="C56" s="602"/>
      <c r="D56" s="235">
        <f>'自主保安活動チェックシート入力用 '!H81</f>
        <v>0</v>
      </c>
      <c r="E56" s="259" t="s">
        <v>8</v>
      </c>
      <c r="F56" s="260" t="s">
        <v>33</v>
      </c>
    </row>
    <row r="57" spans="1:6" s="9" customFormat="1" ht="15" thickTop="1" thickBot="1" x14ac:dyDescent="0.25">
      <c r="A57" s="242" t="s">
        <v>49</v>
      </c>
      <c r="B57" s="601" t="s">
        <v>21</v>
      </c>
      <c r="C57" s="602"/>
      <c r="D57" s="235">
        <f>'自主保安活動チェックシート入力用 '!H82</f>
        <v>0</v>
      </c>
      <c r="E57" s="264" t="s">
        <v>8</v>
      </c>
      <c r="F57" s="416" t="s">
        <v>68</v>
      </c>
    </row>
    <row r="58" spans="1:6" s="9" customFormat="1" ht="15" thickTop="1" thickBot="1" x14ac:dyDescent="0.25">
      <c r="A58" s="242" t="s">
        <v>53</v>
      </c>
      <c r="B58" s="601" t="s">
        <v>170</v>
      </c>
      <c r="C58" s="602"/>
      <c r="D58" s="235">
        <f>'自主保安活動チェックシート入力用 '!H83</f>
        <v>0</v>
      </c>
      <c r="E58" s="264" t="s">
        <v>8</v>
      </c>
      <c r="F58" s="260" t="s">
        <v>33</v>
      </c>
    </row>
    <row r="59" spans="1:6" s="9" customFormat="1" ht="15" thickTop="1" thickBot="1" x14ac:dyDescent="0.25">
      <c r="A59" s="580" t="s">
        <v>91</v>
      </c>
      <c r="B59" s="595" t="s">
        <v>172</v>
      </c>
      <c r="C59" s="385" t="s">
        <v>219</v>
      </c>
      <c r="D59" s="235">
        <f>'自主保安活動チェックシート入力用 '!H84</f>
        <v>0</v>
      </c>
      <c r="E59" s="268" t="s">
        <v>8</v>
      </c>
      <c r="F59" s="417" t="s">
        <v>320</v>
      </c>
    </row>
    <row r="60" spans="1:6" s="9" customFormat="1" ht="15" thickTop="1" thickBot="1" x14ac:dyDescent="0.25">
      <c r="A60" s="594"/>
      <c r="B60" s="616"/>
      <c r="C60" s="375" t="s">
        <v>178</v>
      </c>
      <c r="D60" s="235">
        <f>'自主保安活動チェックシート入力用 '!H85</f>
        <v>0</v>
      </c>
      <c r="E60" s="265" t="s">
        <v>8</v>
      </c>
      <c r="F60" s="262" t="s">
        <v>93</v>
      </c>
    </row>
    <row r="61" spans="1:6" s="9" customFormat="1" ht="14.5" thickBot="1" x14ac:dyDescent="0.25">
      <c r="A61" s="353" t="s">
        <v>13</v>
      </c>
      <c r="B61" s="354"/>
      <c r="C61" s="386"/>
      <c r="D61" s="245"/>
      <c r="E61" s="246"/>
      <c r="F61" s="403"/>
    </row>
    <row r="62" spans="1:6" s="9" customFormat="1" ht="16.5" customHeight="1" thickTop="1" thickBot="1" x14ac:dyDescent="0.25">
      <c r="A62" s="242" t="s">
        <v>45</v>
      </c>
      <c r="B62" s="601" t="s">
        <v>22</v>
      </c>
      <c r="C62" s="602"/>
      <c r="D62" s="235">
        <f>'自主保安活動チェックシート入力用 '!H87</f>
        <v>0</v>
      </c>
      <c r="E62" s="259" t="s">
        <v>8</v>
      </c>
      <c r="F62" s="260" t="s">
        <v>322</v>
      </c>
    </row>
    <row r="63" spans="1:6" s="9" customFormat="1" ht="15" customHeight="1" thickTop="1" thickBot="1" x14ac:dyDescent="0.25">
      <c r="A63" s="242" t="s">
        <v>46</v>
      </c>
      <c r="B63" s="601" t="s">
        <v>28</v>
      </c>
      <c r="C63" s="602"/>
      <c r="D63" s="235">
        <f>'自主保安活動チェックシート入力用 '!H88</f>
        <v>0</v>
      </c>
      <c r="E63" s="259" t="s">
        <v>8</v>
      </c>
      <c r="F63" s="260" t="s">
        <v>33</v>
      </c>
    </row>
    <row r="64" spans="1:6" s="9" customFormat="1" ht="15" customHeight="1" thickTop="1" thickBot="1" x14ac:dyDescent="0.25">
      <c r="A64" s="242" t="s">
        <v>48</v>
      </c>
      <c r="B64" s="601" t="s">
        <v>201</v>
      </c>
      <c r="C64" s="602"/>
      <c r="D64" s="235">
        <f>'自主保安活動チェックシート入力用 '!H89</f>
        <v>0</v>
      </c>
      <c r="E64" s="264" t="s">
        <v>8</v>
      </c>
      <c r="F64" s="260" t="s">
        <v>33</v>
      </c>
    </row>
    <row r="65" spans="1:6" s="9" customFormat="1" ht="15" thickTop="1" thickBot="1" x14ac:dyDescent="0.25">
      <c r="A65" s="387" t="s">
        <v>49</v>
      </c>
      <c r="B65" s="361" t="s">
        <v>136</v>
      </c>
      <c r="C65" s="361"/>
      <c r="D65" s="235">
        <f>'自主保安活動チェックシート入力用 '!H90</f>
        <v>0</v>
      </c>
      <c r="E65" s="264" t="s">
        <v>8</v>
      </c>
      <c r="F65" s="408" t="s">
        <v>33</v>
      </c>
    </row>
    <row r="66" spans="1:6" s="9" customFormat="1" ht="15" thickTop="1" thickBot="1" x14ac:dyDescent="0.25">
      <c r="A66" s="584" t="s">
        <v>131</v>
      </c>
      <c r="B66" s="585"/>
      <c r="C66" s="586"/>
      <c r="D66" s="235">
        <f>SUM(D54:D60,D62:D65)</f>
        <v>0</v>
      </c>
      <c r="E66" s="266" t="s">
        <v>8</v>
      </c>
      <c r="F66" s="415"/>
    </row>
    <row r="67" spans="1:6" ht="14.5" thickBot="1" x14ac:dyDescent="0.25">
      <c r="A67" s="369" t="s">
        <v>137</v>
      </c>
      <c r="B67" s="227"/>
      <c r="C67" s="370"/>
      <c r="D67" s="250"/>
      <c r="E67" s="251"/>
      <c r="F67" s="406"/>
    </row>
    <row r="68" spans="1:6" ht="14.5" thickBot="1" x14ac:dyDescent="0.25">
      <c r="A68" s="587" t="s">
        <v>16</v>
      </c>
      <c r="B68" s="588"/>
      <c r="C68" s="352"/>
      <c r="D68" s="593" t="s">
        <v>7</v>
      </c>
      <c r="E68" s="593"/>
      <c r="F68" s="407" t="s">
        <v>3</v>
      </c>
    </row>
    <row r="69" spans="1:6" ht="15" customHeight="1" thickTop="1" thickBot="1" x14ac:dyDescent="0.25">
      <c r="A69" s="617" t="s">
        <v>45</v>
      </c>
      <c r="B69" s="619" t="s">
        <v>220</v>
      </c>
      <c r="C69" s="388" t="s">
        <v>125</v>
      </c>
      <c r="D69" s="235">
        <f>'自主保安活動チェックシート入力用 '!H96</f>
        <v>0</v>
      </c>
      <c r="E69" s="269" t="s">
        <v>8</v>
      </c>
      <c r="F69" s="418" t="s">
        <v>33</v>
      </c>
    </row>
    <row r="70" spans="1:6" ht="15" thickTop="1" thickBot="1" x14ac:dyDescent="0.25">
      <c r="A70" s="618"/>
      <c r="B70" s="600"/>
      <c r="C70" s="364" t="s">
        <v>84</v>
      </c>
      <c r="D70" s="235">
        <f>'自主保安活動チェックシート入力用 '!H97</f>
        <v>0</v>
      </c>
      <c r="E70" s="270" t="s">
        <v>141</v>
      </c>
      <c r="F70" s="419" t="s">
        <v>156</v>
      </c>
    </row>
    <row r="71" spans="1:6" ht="15" thickTop="1" thickBot="1" x14ac:dyDescent="0.25">
      <c r="A71" s="580" t="s">
        <v>46</v>
      </c>
      <c r="B71" s="595" t="s">
        <v>183</v>
      </c>
      <c r="C71" s="294" t="s">
        <v>221</v>
      </c>
      <c r="D71" s="235">
        <f>'自主保安活動チェックシート入力用 '!H100</f>
        <v>0</v>
      </c>
      <c r="E71" s="247" t="s">
        <v>8</v>
      </c>
      <c r="F71" s="412" t="s">
        <v>319</v>
      </c>
    </row>
    <row r="72" spans="1:6" ht="15" thickTop="1" thickBot="1" x14ac:dyDescent="0.25">
      <c r="A72" s="618"/>
      <c r="B72" s="597"/>
      <c r="C72" s="389" t="s">
        <v>184</v>
      </c>
      <c r="D72" s="235">
        <f>'自主保安活動チェックシート入力用 '!H101</f>
        <v>0</v>
      </c>
      <c r="E72" s="247" t="s">
        <v>8</v>
      </c>
      <c r="F72" s="412" t="s">
        <v>320</v>
      </c>
    </row>
    <row r="73" spans="1:6" ht="15" thickTop="1" thickBot="1" x14ac:dyDescent="0.25">
      <c r="A73" s="242" t="s">
        <v>48</v>
      </c>
      <c r="B73" s="601" t="s">
        <v>74</v>
      </c>
      <c r="C73" s="602"/>
      <c r="D73" s="235">
        <f>'自主保安活動チェックシート入力用 '!H102</f>
        <v>0</v>
      </c>
      <c r="E73" s="259" t="s">
        <v>8</v>
      </c>
      <c r="F73" s="260" t="s">
        <v>320</v>
      </c>
    </row>
    <row r="74" spans="1:6" ht="15" customHeight="1" thickTop="1" thickBot="1" x14ac:dyDescent="0.25">
      <c r="A74" s="242" t="s">
        <v>49</v>
      </c>
      <c r="B74" s="601" t="s">
        <v>222</v>
      </c>
      <c r="C74" s="602"/>
      <c r="D74" s="271">
        <f>'自主保安活動チェックシート入力用 '!H103</f>
        <v>0</v>
      </c>
      <c r="E74" s="259" t="s">
        <v>8</v>
      </c>
      <c r="F74" s="260" t="s">
        <v>319</v>
      </c>
    </row>
    <row r="75" spans="1:6" ht="15" thickTop="1" thickBot="1" x14ac:dyDescent="0.25">
      <c r="A75" s="242" t="s">
        <v>53</v>
      </c>
      <c r="B75" s="601" t="s">
        <v>111</v>
      </c>
      <c r="C75" s="602"/>
      <c r="D75" s="235">
        <f>'自主保安活動チェックシート入力用 '!H104</f>
        <v>0</v>
      </c>
      <c r="E75" s="259" t="s">
        <v>8</v>
      </c>
      <c r="F75" s="260" t="s">
        <v>319</v>
      </c>
    </row>
    <row r="76" spans="1:6" ht="15" thickTop="1" thickBot="1" x14ac:dyDescent="0.25">
      <c r="A76" s="580" t="s">
        <v>91</v>
      </c>
      <c r="B76" s="595" t="s">
        <v>317</v>
      </c>
      <c r="C76" s="292" t="s">
        <v>265</v>
      </c>
      <c r="D76" s="235">
        <f>'自主保安活動チェックシート入力用 '!H105</f>
        <v>0</v>
      </c>
      <c r="E76" s="259" t="s">
        <v>228</v>
      </c>
      <c r="F76" s="417" t="s">
        <v>320</v>
      </c>
    </row>
    <row r="77" spans="1:6" ht="15" thickTop="1" thickBot="1" x14ac:dyDescent="0.25">
      <c r="A77" s="594"/>
      <c r="B77" s="616"/>
      <c r="C77" s="390" t="s">
        <v>318</v>
      </c>
      <c r="D77" s="272">
        <f>'自主保安活動チェックシート入力用 '!H106</f>
        <v>0</v>
      </c>
      <c r="E77" s="259" t="s">
        <v>8</v>
      </c>
      <c r="F77" s="262" t="s">
        <v>155</v>
      </c>
    </row>
    <row r="78" spans="1:6" ht="15" thickTop="1" thickBot="1" x14ac:dyDescent="0.25">
      <c r="A78" s="584" t="s">
        <v>131</v>
      </c>
      <c r="B78" s="585"/>
      <c r="C78" s="586"/>
      <c r="D78" s="235">
        <f>SUM(D69:D77)</f>
        <v>0</v>
      </c>
      <c r="E78" s="266" t="s">
        <v>8</v>
      </c>
      <c r="F78" s="346"/>
    </row>
    <row r="79" spans="1:6" ht="14.5" thickBot="1" x14ac:dyDescent="0.25">
      <c r="A79" s="369" t="s">
        <v>83</v>
      </c>
      <c r="B79" s="359"/>
      <c r="C79" s="370"/>
      <c r="D79" s="250"/>
      <c r="E79" s="251"/>
      <c r="F79" s="345"/>
    </row>
    <row r="80" spans="1:6" ht="15" thickTop="1" thickBot="1" x14ac:dyDescent="0.25">
      <c r="A80" s="391"/>
      <c r="B80" s="392"/>
      <c r="C80" s="393"/>
      <c r="D80" s="235">
        <f>SUM(D28,D50,D66,D78)</f>
        <v>0</v>
      </c>
      <c r="E80" s="273" t="s">
        <v>8</v>
      </c>
      <c r="F80" s="347" t="s">
        <v>61</v>
      </c>
    </row>
    <row r="81" spans="1:6" ht="52.5" customHeight="1" x14ac:dyDescent="0.2">
      <c r="A81" s="159"/>
      <c r="B81" s="205"/>
      <c r="C81" s="9"/>
      <c r="D81" s="121"/>
      <c r="E81" s="106"/>
      <c r="F81" s="27"/>
    </row>
    <row r="82" spans="1:6" ht="52.5" customHeight="1" x14ac:dyDescent="0.2"/>
    <row r="83" spans="1:6" ht="52.5" customHeight="1" x14ac:dyDescent="0.2"/>
    <row r="84" spans="1:6" ht="52.5" customHeight="1" x14ac:dyDescent="0.2"/>
    <row r="85" spans="1:6" ht="52.5" customHeight="1" x14ac:dyDescent="0.2"/>
    <row r="86" spans="1:6" ht="52.5" customHeight="1" x14ac:dyDescent="0.2"/>
    <row r="87" spans="1:6" ht="52.5" customHeight="1" x14ac:dyDescent="0.2"/>
    <row r="88" spans="1:6" ht="52.5" customHeight="1" x14ac:dyDescent="0.2"/>
    <row r="89" spans="1:6" ht="52.5" customHeight="1" x14ac:dyDescent="0.2"/>
    <row r="90" spans="1:6" ht="52.5" customHeight="1" x14ac:dyDescent="0.2"/>
    <row r="91" spans="1:6" ht="52.5" customHeight="1" x14ac:dyDescent="0.2"/>
    <row r="92" spans="1:6" ht="52.5" customHeight="1" x14ac:dyDescent="0.2"/>
    <row r="93" spans="1:6" ht="52.5" customHeight="1" x14ac:dyDescent="0.2"/>
    <row r="94" spans="1:6" ht="52.5" customHeight="1" x14ac:dyDescent="0.2"/>
  </sheetData>
  <sheetProtection sheet="1" objects="1" scenarios="1"/>
  <dataConsolidate/>
  <mergeCells count="53">
    <mergeCell ref="B75:C75"/>
    <mergeCell ref="A78:C78"/>
    <mergeCell ref="A69:A70"/>
    <mergeCell ref="B69:B70"/>
    <mergeCell ref="A71:A72"/>
    <mergeCell ref="B71:B72"/>
    <mergeCell ref="B73:C73"/>
    <mergeCell ref="B74:C74"/>
    <mergeCell ref="A76:A77"/>
    <mergeCell ref="B76:B77"/>
    <mergeCell ref="D68:E68"/>
    <mergeCell ref="B55:C55"/>
    <mergeCell ref="B56:C56"/>
    <mergeCell ref="B57:C57"/>
    <mergeCell ref="B58:C58"/>
    <mergeCell ref="B62:C62"/>
    <mergeCell ref="B63:C63"/>
    <mergeCell ref="B64:C64"/>
    <mergeCell ref="A66:C66"/>
    <mergeCell ref="A68:B68"/>
    <mergeCell ref="A59:A60"/>
    <mergeCell ref="B59:B60"/>
    <mergeCell ref="A48:A49"/>
    <mergeCell ref="B48:B49"/>
    <mergeCell ref="A50:C50"/>
    <mergeCell ref="A52:B52"/>
    <mergeCell ref="D30:E30"/>
    <mergeCell ref="D52:E52"/>
    <mergeCell ref="A34:A36"/>
    <mergeCell ref="B34:B36"/>
    <mergeCell ref="B54:C54"/>
    <mergeCell ref="B39:C39"/>
    <mergeCell ref="B40:C40"/>
    <mergeCell ref="B41:C41"/>
    <mergeCell ref="B42:C42"/>
    <mergeCell ref="B43:C43"/>
    <mergeCell ref="B47:C47"/>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70" zoomScaleNormal="100" zoomScaleSheetLayoutView="70" workbookViewId="0">
      <selection activeCell="J23" sqref="J23"/>
    </sheetView>
  </sheetViews>
  <sheetFormatPr defaultRowHeight="13" x14ac:dyDescent="0.2"/>
  <cols>
    <col min="2" max="2" width="35.90625" customWidth="1"/>
  </cols>
  <sheetData>
    <row r="1" spans="1:58" ht="21" customHeight="1" thickBot="1" x14ac:dyDescent="0.3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5">
      <c r="A2" s="638"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2">
      <c r="A3" s="639"/>
      <c r="B3" s="641"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4" t="s">
        <v>148</v>
      </c>
    </row>
    <row r="4" spans="1:58" ht="33" customHeight="1" x14ac:dyDescent="0.2">
      <c r="A4" s="639"/>
      <c r="B4" s="642"/>
      <c r="C4" s="647" t="s">
        <v>271</v>
      </c>
      <c r="D4" s="648"/>
      <c r="E4" s="649"/>
      <c r="F4" s="653" t="s">
        <v>149</v>
      </c>
      <c r="G4" s="654"/>
      <c r="H4" s="654"/>
      <c r="I4" s="654"/>
      <c r="J4" s="654"/>
      <c r="K4" s="654"/>
      <c r="L4" s="654"/>
      <c r="M4" s="654"/>
      <c r="N4" s="654"/>
      <c r="O4" s="655"/>
      <c r="P4" s="656" t="s">
        <v>268</v>
      </c>
      <c r="Q4" s="657"/>
      <c r="R4" s="658"/>
      <c r="S4" s="630" t="s">
        <v>131</v>
      </c>
      <c r="T4" s="309" t="s">
        <v>267</v>
      </c>
      <c r="U4" s="657" t="s">
        <v>176</v>
      </c>
      <c r="V4" s="657"/>
      <c r="W4" s="657"/>
      <c r="X4" s="660"/>
      <c r="Y4" s="659" t="s">
        <v>181</v>
      </c>
      <c r="Z4" s="657"/>
      <c r="AA4" s="657"/>
      <c r="AB4" s="657"/>
      <c r="AC4" s="660"/>
      <c r="AD4" s="310" t="s">
        <v>246</v>
      </c>
      <c r="AE4" s="659" t="s">
        <v>182</v>
      </c>
      <c r="AF4" s="657"/>
      <c r="AG4" s="658"/>
      <c r="AH4" s="630" t="s">
        <v>131</v>
      </c>
      <c r="AI4" s="653" t="s">
        <v>150</v>
      </c>
      <c r="AJ4" s="654"/>
      <c r="AK4" s="654"/>
      <c r="AL4" s="654"/>
      <c r="AM4" s="654"/>
      <c r="AN4" s="654"/>
      <c r="AO4" s="655"/>
      <c r="AP4" s="667" t="s">
        <v>151</v>
      </c>
      <c r="AQ4" s="654"/>
      <c r="AR4" s="654"/>
      <c r="AS4" s="668"/>
      <c r="AT4" s="630" t="s">
        <v>131</v>
      </c>
      <c r="AU4" s="311"/>
      <c r="AV4" s="312"/>
      <c r="AW4" s="312"/>
      <c r="AX4" s="312"/>
      <c r="AY4" s="312"/>
      <c r="AZ4" s="312"/>
      <c r="BA4" s="312"/>
      <c r="BB4" s="312"/>
      <c r="BC4" s="313"/>
      <c r="BD4" s="661" t="s">
        <v>131</v>
      </c>
      <c r="BE4" s="645"/>
    </row>
    <row r="5" spans="1:58" s="173" customFormat="1" ht="72" customHeight="1" x14ac:dyDescent="0.2">
      <c r="A5" s="639"/>
      <c r="B5" s="642"/>
      <c r="C5" s="650"/>
      <c r="D5" s="651"/>
      <c r="E5" s="652"/>
      <c r="F5" s="664" t="s">
        <v>229</v>
      </c>
      <c r="G5" s="665"/>
      <c r="H5" s="628" t="s">
        <v>230</v>
      </c>
      <c r="I5" s="629"/>
      <c r="J5" s="628" t="s">
        <v>269</v>
      </c>
      <c r="K5" s="666"/>
      <c r="L5" s="629"/>
      <c r="M5" s="622" t="s">
        <v>231</v>
      </c>
      <c r="N5" s="622" t="s">
        <v>232</v>
      </c>
      <c r="O5" s="622" t="s">
        <v>233</v>
      </c>
      <c r="P5" s="622" t="s">
        <v>234</v>
      </c>
      <c r="Q5" s="622" t="s">
        <v>235</v>
      </c>
      <c r="R5" s="636" t="s">
        <v>236</v>
      </c>
      <c r="S5" s="631"/>
      <c r="T5" s="669" t="s">
        <v>237</v>
      </c>
      <c r="U5" s="628" t="s">
        <v>238</v>
      </c>
      <c r="V5" s="666"/>
      <c r="W5" s="629"/>
      <c r="X5" s="622" t="s">
        <v>239</v>
      </c>
      <c r="Y5" s="622" t="s">
        <v>240</v>
      </c>
      <c r="Z5" s="622" t="s">
        <v>241</v>
      </c>
      <c r="AA5" s="622" t="s">
        <v>242</v>
      </c>
      <c r="AB5" s="622" t="s">
        <v>243</v>
      </c>
      <c r="AC5" s="622" t="s">
        <v>244</v>
      </c>
      <c r="AD5" s="622" t="s">
        <v>245</v>
      </c>
      <c r="AE5" s="633" t="s">
        <v>247</v>
      </c>
      <c r="AF5" s="628" t="s">
        <v>248</v>
      </c>
      <c r="AG5" s="672"/>
      <c r="AH5" s="631"/>
      <c r="AI5" s="634" t="s">
        <v>249</v>
      </c>
      <c r="AJ5" s="622" t="s">
        <v>250</v>
      </c>
      <c r="AK5" s="622" t="s">
        <v>251</v>
      </c>
      <c r="AL5" s="622" t="s">
        <v>252</v>
      </c>
      <c r="AM5" s="622" t="s">
        <v>253</v>
      </c>
      <c r="AN5" s="628" t="s">
        <v>254</v>
      </c>
      <c r="AO5" s="629"/>
      <c r="AP5" s="622" t="s">
        <v>255</v>
      </c>
      <c r="AQ5" s="622" t="s">
        <v>256</v>
      </c>
      <c r="AR5" s="622" t="s">
        <v>257</v>
      </c>
      <c r="AS5" s="315" t="s">
        <v>258</v>
      </c>
      <c r="AT5" s="631"/>
      <c r="AU5" s="626" t="s">
        <v>259</v>
      </c>
      <c r="AV5" s="627"/>
      <c r="AW5" s="628" t="s">
        <v>260</v>
      </c>
      <c r="AX5" s="629"/>
      <c r="AY5" s="622" t="s">
        <v>261</v>
      </c>
      <c r="AZ5" s="622" t="s">
        <v>262</v>
      </c>
      <c r="BA5" s="624" t="s">
        <v>263</v>
      </c>
      <c r="BB5" s="620" t="s">
        <v>264</v>
      </c>
      <c r="BC5" s="621"/>
      <c r="BD5" s="662"/>
      <c r="BE5" s="645"/>
    </row>
    <row r="6" spans="1:58" ht="68.25" customHeight="1" x14ac:dyDescent="0.2">
      <c r="A6" s="640"/>
      <c r="B6" s="642"/>
      <c r="C6" s="314" t="s">
        <v>120</v>
      </c>
      <c r="D6" s="317" t="s">
        <v>122</v>
      </c>
      <c r="E6" s="318" t="s">
        <v>152</v>
      </c>
      <c r="F6" s="319" t="s">
        <v>153</v>
      </c>
      <c r="G6" s="317" t="s">
        <v>43</v>
      </c>
      <c r="H6" s="320" t="s">
        <v>153</v>
      </c>
      <c r="I6" s="317" t="s">
        <v>43</v>
      </c>
      <c r="J6" s="320" t="s">
        <v>153</v>
      </c>
      <c r="K6" s="321" t="s">
        <v>212</v>
      </c>
      <c r="L6" s="322" t="s">
        <v>213</v>
      </c>
      <c r="M6" s="623"/>
      <c r="N6" s="623"/>
      <c r="O6" s="623"/>
      <c r="P6" s="623"/>
      <c r="Q6" s="623"/>
      <c r="R6" s="637"/>
      <c r="S6" s="632"/>
      <c r="T6" s="670"/>
      <c r="U6" s="324" t="s">
        <v>180</v>
      </c>
      <c r="V6" s="325" t="s">
        <v>139</v>
      </c>
      <c r="W6" s="326" t="s">
        <v>140</v>
      </c>
      <c r="X6" s="623"/>
      <c r="Y6" s="623"/>
      <c r="Z6" s="623"/>
      <c r="AA6" s="623"/>
      <c r="AB6" s="623"/>
      <c r="AC6" s="623"/>
      <c r="AD6" s="623"/>
      <c r="AE6" s="623"/>
      <c r="AF6" s="327" t="s">
        <v>224</v>
      </c>
      <c r="AG6" s="328" t="s">
        <v>225</v>
      </c>
      <c r="AH6" s="632"/>
      <c r="AI6" s="635"/>
      <c r="AJ6" s="623"/>
      <c r="AK6" s="623"/>
      <c r="AL6" s="623"/>
      <c r="AM6" s="671"/>
      <c r="AN6" s="322" t="s">
        <v>219</v>
      </c>
      <c r="AO6" s="322" t="s">
        <v>178</v>
      </c>
      <c r="AP6" s="623"/>
      <c r="AQ6" s="623"/>
      <c r="AR6" s="623"/>
      <c r="AS6" s="323"/>
      <c r="AT6" s="632"/>
      <c r="AU6" s="314" t="s">
        <v>153</v>
      </c>
      <c r="AV6" s="317" t="s">
        <v>43</v>
      </c>
      <c r="AW6" s="329" t="s">
        <v>272</v>
      </c>
      <c r="AX6" s="316" t="s">
        <v>273</v>
      </c>
      <c r="AY6" s="623"/>
      <c r="AZ6" s="623"/>
      <c r="BA6" s="625"/>
      <c r="BB6" s="322" t="s">
        <v>265</v>
      </c>
      <c r="BC6" s="330" t="s">
        <v>266</v>
      </c>
      <c r="BD6" s="663"/>
      <c r="BE6" s="646"/>
    </row>
    <row r="7" spans="1:58" s="173" customFormat="1" ht="62.25" customHeight="1" thickBot="1" x14ac:dyDescent="0.25">
      <c r="A7" s="181"/>
      <c r="B7" s="643"/>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3.5" thickBot="1" x14ac:dyDescent="0.25">
      <c r="A8" s="183"/>
      <c r="B8" s="274">
        <f>自主保安活動チェックシート!C4</f>
        <v>0</v>
      </c>
      <c r="C8" s="184">
        <f>自主保安活動チェックシート!D10</f>
        <v>0</v>
      </c>
      <c r="D8" s="185">
        <f>自主保安活動チェックシート!D11</f>
        <v>0</v>
      </c>
      <c r="E8" s="186">
        <f>自主保安活動チェックシート!D12</f>
        <v>0</v>
      </c>
      <c r="F8" s="187">
        <f>自主保安活動チェックシート!D14</f>
        <v>0</v>
      </c>
      <c r="G8" s="185">
        <f>自主保安活動チェックシート!D15</f>
        <v>0</v>
      </c>
      <c r="H8" s="184">
        <f>自主保安活動チェックシート!D16</f>
        <v>0</v>
      </c>
      <c r="I8" s="185">
        <f>自主保安活動チェックシート!D17</f>
        <v>0</v>
      </c>
      <c r="J8" s="184">
        <f>自主保安活動チェックシート!D18</f>
        <v>0</v>
      </c>
      <c r="K8" s="184">
        <f>自主保安活動チェックシート!D19</f>
        <v>0</v>
      </c>
      <c r="L8" s="185">
        <f>自主保安活動チェックシート!D20</f>
        <v>0</v>
      </c>
      <c r="M8" s="185">
        <f>自主保安活動チェックシート!D21</f>
        <v>0</v>
      </c>
      <c r="N8" s="185">
        <f>自主保安活動チェックシート!D22</f>
        <v>0</v>
      </c>
      <c r="O8" s="184">
        <f>自主保安活動チェックシート!D23</f>
        <v>0</v>
      </c>
      <c r="P8" s="185">
        <f>自主保安活動チェックシート!D25</f>
        <v>0</v>
      </c>
      <c r="Q8" s="185">
        <f>自主保安活動チェックシート!D26</f>
        <v>0</v>
      </c>
      <c r="R8" s="188">
        <f>自主保安活動チェックシート!D27</f>
        <v>0</v>
      </c>
      <c r="S8" s="189">
        <f>自主保安活動チェックシート!D28</f>
        <v>0</v>
      </c>
      <c r="T8" s="184">
        <f>自主保安活動チェックシート!D32</f>
        <v>0</v>
      </c>
      <c r="U8" s="184">
        <f>自主保安活動チェックシート!D34</f>
        <v>0</v>
      </c>
      <c r="V8" s="184">
        <f>自主保安活動チェックシート!D35</f>
        <v>0</v>
      </c>
      <c r="W8" s="184">
        <f>自主保安活動チェックシート!D36</f>
        <v>0</v>
      </c>
      <c r="X8" s="184">
        <f>自主保安活動チェックシート!D37</f>
        <v>0</v>
      </c>
      <c r="Y8" s="184">
        <f>自主保安活動チェックシート!D39</f>
        <v>0</v>
      </c>
      <c r="Z8" s="184">
        <f>自主保安活動チェックシート!D40</f>
        <v>0</v>
      </c>
      <c r="AA8" s="185">
        <f>自主保安活動チェックシート!D41</f>
        <v>0</v>
      </c>
      <c r="AB8" s="185">
        <f>自主保安活動チェックシート!D42</f>
        <v>0</v>
      </c>
      <c r="AC8" s="184">
        <f>自主保安活動チェックシート!D43</f>
        <v>0</v>
      </c>
      <c r="AD8" s="185">
        <f>自主保安活動チェックシート!D45</f>
        <v>0</v>
      </c>
      <c r="AE8" s="185">
        <f>自主保安活動チェックシート!D47</f>
        <v>0</v>
      </c>
      <c r="AF8" s="296">
        <f>自主保安活動チェックシート!D48</f>
        <v>0</v>
      </c>
      <c r="AG8" s="295">
        <f>自主保安活動チェックシート!D49</f>
        <v>0</v>
      </c>
      <c r="AH8" s="189">
        <f>自主保安活動チェックシート!D50</f>
        <v>0</v>
      </c>
      <c r="AI8" s="184">
        <f>自主保安活動チェックシート!D54</f>
        <v>0</v>
      </c>
      <c r="AJ8" s="185">
        <f>自主保安活動チェックシート!D55</f>
        <v>0</v>
      </c>
      <c r="AK8" s="184">
        <f>自主保安活動チェックシート!D56</f>
        <v>0</v>
      </c>
      <c r="AL8" s="185">
        <f>自主保安活動チェックシート!D57</f>
        <v>0</v>
      </c>
      <c r="AM8" s="185">
        <f>自主保安活動チェックシート!D58</f>
        <v>0</v>
      </c>
      <c r="AN8" s="185">
        <f>自主保安活動チェックシート!D59</f>
        <v>0</v>
      </c>
      <c r="AO8" s="185">
        <f>自主保安活動チェックシート!D60</f>
        <v>0</v>
      </c>
      <c r="AP8" s="185">
        <f>自主保安活動チェックシート!D62</f>
        <v>0</v>
      </c>
      <c r="AQ8" s="184">
        <f>自主保安活動チェックシート!D63</f>
        <v>0</v>
      </c>
      <c r="AR8" s="185">
        <f>自主保安活動チェックシート!D64</f>
        <v>0</v>
      </c>
      <c r="AS8" s="184">
        <f>自主保安活動チェックシート!D65</f>
        <v>0</v>
      </c>
      <c r="AT8" s="189">
        <f>自主保安活動チェックシート!D66</f>
        <v>0</v>
      </c>
      <c r="AU8" s="190">
        <f>自主保安活動チェックシート!D69</f>
        <v>0</v>
      </c>
      <c r="AV8" s="191">
        <f>自主保安活動チェックシート!D70</f>
        <v>0</v>
      </c>
      <c r="AW8" s="185">
        <f>自主保安活動チェックシート!D71</f>
        <v>0</v>
      </c>
      <c r="AX8" s="184">
        <f>自主保安活動チェックシート!D72</f>
        <v>0</v>
      </c>
      <c r="AY8" s="184">
        <f>自主保安活動チェックシート!D73</f>
        <v>0</v>
      </c>
      <c r="AZ8" s="184">
        <f>自主保安活動チェックシート!D74</f>
        <v>0</v>
      </c>
      <c r="BA8" s="184">
        <f>自主保安活動チェックシート!D75</f>
        <v>0</v>
      </c>
      <c r="BB8" s="184">
        <f>自主保安活動チェックシート!D76</f>
        <v>0</v>
      </c>
      <c r="BC8" s="188">
        <f>自主保安活動チェックシート!D77</f>
        <v>0</v>
      </c>
      <c r="BD8" s="192">
        <f>自主保安活動チェックシート!D78</f>
        <v>0</v>
      </c>
      <c r="BE8" s="193">
        <f>自主保安活動チェックシート!D80</f>
        <v>0</v>
      </c>
      <c r="BF8" s="176">
        <f>SUM(C8:R8,T8:AG8,AI8:AS8,AU8:BC8)</f>
        <v>0</v>
      </c>
    </row>
  </sheetData>
  <sheetProtection sheet="1" objects="1" scenarios="1"/>
  <mergeCells count="50">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AE5:AE6"/>
    <mergeCell ref="AI5:AI6"/>
    <mergeCell ref="AJ5:AJ6"/>
    <mergeCell ref="O5:O6"/>
    <mergeCell ref="P5:P6"/>
    <mergeCell ref="Q5:Q6"/>
    <mergeCell ref="R5:R6"/>
    <mergeCell ref="BB5:BC5"/>
    <mergeCell ref="AK5:AK6"/>
    <mergeCell ref="AY5:AY6"/>
    <mergeCell ref="AZ5:AZ6"/>
    <mergeCell ref="BA5:BA6"/>
    <mergeCell ref="AP5:AP6"/>
    <mergeCell ref="AQ5:AQ6"/>
    <mergeCell ref="AR5:AR6"/>
    <mergeCell ref="AU5:AV5"/>
    <mergeCell ref="AW5:AX5"/>
    <mergeCell ref="AT4:AT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vt:lpstr>
      <vt:lpstr>本社集計用</vt:lpstr>
      <vt:lpstr>自主保安活動チェックシート!Print_Area</vt:lpstr>
      <vt:lpstr>'自主保安活動チェックシート入力用 '!Print_Area</vt:lpstr>
      <vt:lpstr>表彰申告書!Print_Area</vt:lpstr>
      <vt:lpstr>本社集計用!Print_Area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watanabe</cp:lastModifiedBy>
  <cp:lastPrinted>2026-05-13T07:12:33Z</cp:lastPrinted>
  <dcterms:created xsi:type="dcterms:W3CDTF">2003-10-22T04:10:27Z</dcterms:created>
  <dcterms:modified xsi:type="dcterms:W3CDTF">2026-06-09T01:41:03Z</dcterms:modified>
</cp:coreProperties>
</file>